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<sst xmlns="http://schemas.openxmlformats.org/spreadsheetml/2006/main" count="1453" uniqueCount="562">
  <si>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</si>
  <si>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</si>
  <si>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</si>
  <si>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</si>
  <si>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</si>
  <si>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</si>
  <si>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</si>
  <si>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</si>
  <si>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</si>
  <si>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</si>
  <si>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</si>
  <si>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</si>
  <si>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</si>
  <si>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</si>
  <si>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</si>
  <si>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</si>
  <si>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</si>
  <si>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</si>
  <si>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</si>
  <si>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</si>
  <si>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</si>
  <si>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</si>
  <si>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</si>
  <si>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</si>
  <si>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</si>
  <si>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</si>
  <si>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</si>
  <si>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</si>
  <si>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</si>
  <si>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</si>
  <si>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</si>
  <si>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</si>
  <si>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</si>
  <si>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</si>
  <si>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</si>
  <si>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</si>
  <si>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</si>
  <si>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</si>
  <si>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</si>
  <si>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</si>
  <si>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</si>
  <si>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</si>
  <si>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</si>
  <si>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</si>
  <si>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</si>
  <si>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</si>
  <si>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</si>
  <si>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</si>
  <si>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</si>
  <si>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</si>
  <si>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</si>
  <si>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</si>
  <si>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</si>
  <si>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</si>
  <si>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</si>
  <si>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</si>
  <si>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</si>
  <si>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</si>
  <si>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</si>
  <si>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</si>
  <si>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</si>
  <si>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</si>
  <si>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</si>
  <si>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</si>
  <si>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</si>
  <si>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</si>
  <si>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</si>
  <si>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</si>
  <si>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</si>
  <si>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</si>
  <si>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</si>
  <si>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</si>
  <si>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</si>
  <si>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</si>
  <si>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</si>
  <si>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</si>
  <si>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</si>
  <si>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</si>
  <si>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</si>
  <si>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</si>
  <si>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</si>
  <si>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</si>
  <si>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</si>
  <si>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</si>
  <si>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</si>
  <si>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</si>
  <si>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</si>
  <si>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</si>
  <si>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</si>
  <si>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</si>
  <si>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</si>
  <si>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</si>
  <si>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</si>
  <si>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</si>
  <si>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</si>
  <si>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</si>
  <si>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</si>
  <si>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</si>
  <si>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</si>
  <si>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</si>
  <si>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</si>
  <si>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</si>
  <si>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</si>
  <si>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</si>
  <si>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</si>
  <si>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</si>
  <si>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</si>
  <si>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</si>
  <si>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</si>
  <si>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</si>
  <si>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</si>
  <si>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</si>
  <si>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</si>
  <si>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</si>
  <si>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</si>
  <si>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</si>
  <si>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</si>
  <si>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</si>
  <si>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</si>
  <si>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</si>
  <si>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</si>
  <si>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</si>
  <si>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</si>
  <si>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</si>
  <si>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</si>
  <si>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</si>
  <si>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</si>
  <si>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</si>
  <si>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</si>
  <si>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</si>
  <si>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</si>
  <si>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</si>
  <si>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</si>
  <si>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</si>
  <si>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</si>
  <si>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</si>
  <si>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</si>
  <si>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</si>
  <si>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</si>
  <si>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</si>
  <si>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</si>
  <si>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</si>
  <si>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</si>
  <si>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</si>
  <si>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</si>
  <si>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</si>
  <si>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</si>
  <si>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</si>
  <si>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</si>
  <si>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</si>
  <si>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</si>
  <si>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</si>
  <si>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</si>
  <si>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</si>
  <si>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</si>
  <si>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</si>
  <si>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</si>
  <si>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</si>
  <si>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</si>
  <si>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</si>
  <si>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</si>
  <si>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</si>
  <si>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</si>
  <si>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</si>
  <si>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</si>
  <si>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</si>
  <si>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</si>
  <si>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</si>
  <si>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</si>
  <si>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</si>
  <si>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</si>
  <si>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</si>
  <si>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</si>
  <si>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</si>
  <si>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</si>
  <si>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</si>
  <si>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</si>
  <si>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</si>
  <si>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</si>
  <si>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</si>
  <si>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</si>
  <si>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</si>
  <si>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</si>
  <si>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</si>
  <si>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</si>
  <si>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</si>
  <si>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</si>
  <si>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</si>
  <si>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</si>
  <si>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</si>
  <si>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</si>
  <si>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</si>
  <si>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</si>
  <si>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</si>
  <si>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</si>
  <si>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</si>
  <si>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</si>
  <si>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</si>
  <si>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</si>
  <si>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</si>
  <si>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</si>
  <si>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</si>
  <si>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</si>
  <si>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</si>
  <si>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</si>
  <si>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</si>
  <si>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</si>
  <si>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</si>
  <si>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</si>
  <si>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</si>
  <si>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</si>
  <si>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</si>
  <si>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</si>
  <si>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</si>
  <si>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</si>
  <si>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</si>
  <si>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</si>
  <si>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</si>
  <si>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</si>
  <si>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</si>
  <si>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</si>
  <si>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</si>
  <si>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</si>
  <si>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</si>
  <si>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</si>
  <si>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</si>
  <si>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</si>
  <si>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</si>
  <si>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</si>
  <si>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</si>
  <si>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</si>
  <si>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</si>
  <si>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</si>
  <si>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</si>
  <si>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</si>
  <si>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</si>
  <si>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</si>
  <si>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</si>
  <si>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</si>
  <si>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</si>
  <si>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</si>
  <si>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</si>
  <si>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</si>
  <si>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</si>
  <si>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</si>
  <si>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</si>
  <si>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</si>
  <si>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</si>
  <si>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</si>
  <si>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</si>
  <si>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</si>
  <si>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</si>
  <si>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</si>
  <si>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</si>
  <si>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</si>
  <si>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</si>
  <si>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</si>
  <si>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</si>
  <si>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</si>
  <si>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</si>
  <si>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</si>
  <si>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</si>
  <si>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</si>
  <si>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</si>
  <si>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</si>
  <si>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</si>
  <si>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</si>
  <si>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</si>
  <si>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</si>
  <si>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</si>
  <si>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</si>
  <si>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</si>
  <si>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</si>
  <si>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</si>
  <si>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</si>
  <si>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</si>
  <si>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</si>
  <si>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</si>
  <si>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</si>
  <si>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</si>
  <si>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</si>
  <si>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</si>
  <si>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</si>
  <si>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</si>
  <si>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</si>
  <si>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</si>
  <si>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</si>
  <si>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</si>
  <si>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</si>
  <si>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</si>
  <si>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</si>
  <si>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</si>
  <si>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</si>
  <si>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</si>
  <si>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</si>
  <si>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</si>
  <si>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</si>
  <si>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</si>
  <si>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</si>
  <si>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</si>
  <si>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</si>
  <si>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</si>
  <si>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</si>
  <si>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</si>
  <si>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</si>
  <si>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</si>
  <si>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</si>
  <si>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</si>
  <si>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</si>
  <si>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</si>
  <si>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</si>
  <si>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</si>
  <si>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重庆市梁平区大观镇卫生院财政拨款收支总表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</si>
  <si>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</si>
  <si>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</si>
  <si>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</si>
  <si>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</si>
  <si>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</si>
  <si>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</si>
  <si>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</si>
  <si>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</si>
  <si>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</si>
  <si>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</si>
  <si>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</si>
  <si>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</si>
  <si>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</si>
  <si>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</si>
  <si>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</si>
  <si>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</si>
  <si>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</si>
  <si>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</si>
  <si>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</si>
  <si>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</si>
  <si>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</si>
  <si>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</si>
  <si>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</si>
  <si>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</si>
  <si>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</si>
  <si>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</si>
  <si>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重庆市梁平区大观镇卫生院一般公共预算财政拨款支出预算表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</si>
  <si>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</si>
  <si>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</si>
  <si>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</si>
  <si>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</si>
  <si>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</si>
  <si>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</si>
  <si>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</si>
  <si>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</si>
  <si>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 社会保障和就业支出</t>
  </si>
  <si>
    <t>20805</t>
  </si>
  <si>
    <t xml:space="preserve">    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</si>
  <si>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</si>
  <si>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</si>
  <si>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</si>
  <si>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</si>
  <si>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</si>
  <si>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</si>
  <si>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20899</t>
  </si>
  <si>
    <t>其他社会保障和就业支出</t>
  </si>
  <si>
    <t>2089999</t>
  </si>
  <si>
    <t>210</t>
  </si>
  <si>
    <t xml:space="preserve">    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</si>
  <si>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</si>
  <si>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</si>
  <si>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</si>
  <si>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</si>
  <si>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</si>
  <si>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</si>
  <si>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</si>
  <si>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</si>
  <si>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221</t>
  </si>
  <si>
    <t>2210201</t>
  </si>
  <si>
    <t>住房公积金</t>
  </si>
  <si>
    <t>备注：本表反映2021年当年一般公共预算财政拨款支出情况。</t>
  </si>
  <si>
    <t>附件3-3</t>
  </si>
  <si>
    <t>重庆市梁平区大观镇卫生院一般公共预算财政拨款基本支出预算表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</si>
  <si>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</si>
  <si>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</si>
  <si>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</si>
  <si>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</si>
  <si>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</si>
  <si>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</si>
  <si>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</si>
  <si>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</si>
  <si>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</si>
  <si>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</si>
  <si>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</si>
  <si>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</si>
  <si>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</si>
  <si>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</si>
  <si>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</si>
  <si>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</si>
  <si>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</si>
  <si>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</si>
  <si>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</si>
  <si>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</si>
  <si>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</si>
  <si>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</si>
  <si>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</si>
  <si>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</si>
  <si>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</si>
  <si>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</si>
  <si>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</si>
  <si>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</si>
  <si>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</si>
  <si>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</si>
  <si>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</si>
  <si>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</si>
  <si>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</si>
  <si>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</si>
  <si>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</si>
  <si>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</si>
  <si>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</si>
  <si>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</si>
  <si>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</si>
  <si>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</si>
  <si>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</si>
  <si>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</si>
  <si>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</si>
  <si>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</si>
  <si>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</si>
  <si>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</si>
  <si>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</si>
  <si>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</si>
  <si>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</si>
  <si>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</si>
  <si>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</si>
  <si>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</si>
  <si>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</si>
  <si>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</si>
  <si>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</si>
  <si>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</si>
  <si>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</si>
  <si>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</si>
  <si>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</si>
  <si>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</si>
  <si>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</si>
  <si>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</si>
  <si>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</si>
  <si>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</si>
  <si>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</si>
  <si>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</si>
  <si>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</si>
  <si>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</si>
  <si>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</si>
  <si>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</si>
  <si>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</si>
  <si>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</si>
  <si>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</si>
  <si>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</si>
  <si>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</si>
  <si>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</si>
  <si>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</si>
  <si>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</si>
  <si>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</si>
  <si>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</si>
  <si>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</si>
  <si>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</si>
  <si>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</si>
  <si>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</si>
  <si>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</si>
  <si>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</si>
  <si>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</si>
  <si>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</si>
  <si>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</si>
  <si>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</si>
  <si>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</si>
  <si>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</si>
  <si>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</si>
  <si>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</si>
  <si>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</si>
  <si>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</si>
  <si>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</si>
  <si>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</si>
  <si>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</si>
  <si>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</si>
  <si>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</si>
  <si>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</si>
  <si>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</si>
  <si>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</si>
  <si>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</si>
  <si>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</si>
  <si>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重庆市梁平区大观镇卫生院一般公共预算“三公”经费支出表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</si>
  <si>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</si>
  <si>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</si>
  <si>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</si>
  <si>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</si>
  <si>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</si>
  <si>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</si>
  <si>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</si>
  <si>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重庆市梁平区大观镇卫生院政府性基金预算支出表</t>
  </si>
  <si>
    <t>本年政府性基金预算财政拨款支出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</si>
  <si>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</si>
  <si>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</si>
  <si>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</si>
  <si>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</si>
  <si>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</si>
  <si>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</si>
  <si>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</si>
  <si>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</si>
  <si>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</si>
  <si>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</si>
  <si>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</si>
  <si>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重庆市梁平区大观镇卫生院部门收支总表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</si>
  <si>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</si>
  <si>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</si>
  <si>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</si>
  <si>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</si>
  <si>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</si>
  <si>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</si>
  <si>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</si>
  <si>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</si>
  <si>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</si>
  <si>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</si>
  <si>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</si>
  <si>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</si>
  <si>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</si>
  <si>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</si>
  <si>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</si>
  <si>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</si>
  <si>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</si>
  <si>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</si>
  <si>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</si>
  <si>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</si>
  <si>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重庆市梁平区大观镇卫生院部门收入总表</t>
  </si>
  <si>
    <t>科目</t>
  </si>
  <si>
    <t>非教育收费收入预算</t>
  </si>
  <si>
    <t>教育收费预算收入</t>
  </si>
  <si>
    <t>附件3-8</t>
  </si>
  <si>
    <t>重庆市梁平区大观镇卫生院部门支出总表</t>
  </si>
  <si>
    <t>上缴上级支出</t>
  </si>
  <si>
    <t>事业单位经营支出</t>
  </si>
  <si>
    <t>对下级单位补助支出</t>
  </si>
  <si>
    <t>附件3-9</t>
  </si>
  <si>
    <t>重庆市梁平区大观镇卫生院政府采购预算明细表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</si>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</sst>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sz val="6"/>
      <name val="楷体_GB2312"/>
      <charset val="134"/>
    </font>
    <font>
      <sz val="12"/>
      <color rgb="FFFF0000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9" fillId="25" borderId="17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49" fontId="14" fillId="0" borderId="3" xfId="51" applyNumberFormat="1" applyFont="1" applyFill="1" applyBorder="1" applyAlignment="1" applyProtection="1">
      <alignment horizontal="center" vertical="center"/>
    </xf>
    <xf numFmtId="49" fontId="14" fillId="0" borderId="4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horizontal="right" vertical="center"/>
    </xf>
    <xf numFmtId="49" fontId="17" fillId="0" borderId="1" xfId="51" applyNumberFormat="1" applyFont="1" applyFill="1" applyBorder="1" applyAlignment="1" applyProtection="1">
      <alignment horizontal="left" vertical="center"/>
    </xf>
    <xf numFmtId="49" fontId="14" fillId="0" borderId="1" xfId="51" applyNumberFormat="1" applyFont="1" applyFill="1" applyBorder="1" applyAlignment="1" applyProtection="1">
      <alignment horizontal="left"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horizontal="left"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0" fontId="15" fillId="0" borderId="1" xfId="51" applyFill="1" applyBorder="1"/>
    <xf numFmtId="0" fontId="15" fillId="0" borderId="1" xfId="51" applyBorder="1"/>
    <xf numFmtId="49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0" fontId="15" fillId="0" borderId="0" xfId="51" applyAlignment="1">
      <alignment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5" xfId="51" applyFont="1" applyBorder="1" applyAlignment="1">
      <alignment horizontal="center" vertical="center" wrapText="1"/>
    </xf>
    <xf numFmtId="0" fontId="14" fillId="0" borderId="5" xfId="51" applyFont="1" applyFill="1" applyBorder="1" applyAlignment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15" fillId="0" borderId="1" xfId="51" applyFill="1" applyBorder="1" applyAlignment="1">
      <alignment vertical="center"/>
    </xf>
    <xf numFmtId="0" fontId="18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0" fontId="19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3" xfId="51" applyFont="1" applyBorder="1" applyAlignment="1">
      <alignment vertical="center"/>
    </xf>
    <xf numFmtId="0" fontId="1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3" xfId="51" applyFont="1" applyBorder="1" applyAlignment="1">
      <alignment horizontal="left" vertical="center"/>
    </xf>
    <xf numFmtId="0" fontId="9" fillId="0" borderId="3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9" fillId="0" borderId="4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2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2" borderId="1" xfId="51" applyNumberFormat="1" applyFont="1" applyFill="1" applyBorder="1" applyAlignment="1">
      <alignment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2" borderId="7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3" xfId="51" applyNumberFormat="1" applyFont="1" applyFill="1" applyBorder="1" applyAlignment="1" applyProtection="1"/>
    <xf numFmtId="4" fontId="9" fillId="2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4" fontId="9" fillId="2" borderId="4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2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49" fontId="15" fillId="0" borderId="0" xfId="51" applyNumberFormat="1"/>
    <xf numFmtId="49" fontId="6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Alignment="1">
      <alignment horizontal="centerContinuous"/>
    </xf>
    <xf numFmtId="49" fontId="20" fillId="0" borderId="0" xfId="51" applyNumberFormat="1" applyFont="1" applyFill="1" applyAlignment="1">
      <alignment horizontal="centerContinuous"/>
    </xf>
    <xf numFmtId="49" fontId="9" fillId="0" borderId="0" xfId="51" applyNumberFormat="1" applyFont="1" applyFill="1"/>
    <xf numFmtId="49" fontId="9" fillId="0" borderId="0" xfId="51" applyNumberFormat="1" applyFont="1"/>
    <xf numFmtId="0" fontId="9" fillId="0" borderId="0" xfId="51" applyNumberFormat="1" applyFont="1" applyFill="1" applyAlignment="1" applyProtection="1">
      <alignment horizontal="right"/>
    </xf>
    <xf numFmtId="49" fontId="14" fillId="0" borderId="7" xfId="51" applyNumberFormat="1" applyFont="1" applyFill="1" applyBorder="1" applyAlignment="1" applyProtection="1">
      <alignment horizontal="center" vertical="center"/>
    </xf>
    <xf numFmtId="4" fontId="9" fillId="2" borderId="1" xfId="51" applyNumberFormat="1" applyFont="1" applyFill="1" applyBorder="1" applyAlignment="1" applyProtection="1">
      <alignment horizontal="right" vertical="center"/>
    </xf>
    <xf numFmtId="49" fontId="8" fillId="0" borderId="0" xfId="51" applyNumberFormat="1" applyFont="1" applyFill="1"/>
    <xf numFmtId="49" fontId="15" fillId="0" borderId="0" xfId="51" applyNumberFormat="1" applyFill="1"/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2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2" borderId="7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Border="1" applyAlignment="1">
      <alignment horizontal="left" vertical="center" wrapText="1"/>
    </xf>
    <xf numFmtId="4" fontId="9" fillId="2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1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2" borderId="1" xfId="50" applyNumberFormat="1" applyFont="1" applyFill="1" applyBorder="1" applyAlignment="1" applyProtection="1">
      <alignment horizontal="right" vertical="center"/>
    </xf>
    <xf numFmtId="4" fontId="9" fillId="2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2" borderId="1" xfId="50" applyNumberFormat="1" applyFont="1" applyFill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75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75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7" sqref="B7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2" t="s">
        <v>533</v>
      </c>
      <c r="B1" s="26"/>
      <c r="C1" s="26"/>
      <c r="D1" s="26"/>
      <c r="E1" s="26"/>
      <c r="F1" s="26"/>
    </row>
    <row r="2" ht="40.5" customHeight="1" spans="1:11">
      <c r="A2" s="27" t="s">
        <v>534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520</v>
      </c>
      <c r="D4" s="29" t="s">
        <v>504</v>
      </c>
      <c r="E4" s="29" t="s">
        <v>505</v>
      </c>
      <c r="F4" s="29" t="s">
        <v>507</v>
      </c>
      <c r="G4" s="29" t="s">
        <v>508</v>
      </c>
      <c r="H4" s="29"/>
      <c r="I4" s="29" t="s">
        <v>510</v>
      </c>
      <c r="J4" s="29" t="s">
        <v>512</v>
      </c>
      <c r="K4" s="29" t="s">
        <v>518</v>
      </c>
    </row>
    <row r="5" s="25" customFormat="1" ht="57" customHeight="1" spans="1:11">
      <c r="A5" s="28"/>
      <c r="B5" s="29"/>
      <c r="C5" s="29"/>
      <c r="D5" s="29"/>
      <c r="E5" s="29"/>
      <c r="F5" s="29"/>
      <c r="G5" s="29" t="s">
        <v>526</v>
      </c>
      <c r="H5" s="29" t="s">
        <v>535</v>
      </c>
      <c r="I5" s="29"/>
      <c r="J5" s="29"/>
      <c r="K5" s="29"/>
    </row>
    <row r="6" ht="30" customHeight="1" spans="1:11">
      <c r="A6" s="30" t="s">
        <v>318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48" customHeight="1" spans="1:11">
      <c r="A7" s="32" t="s">
        <v>536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48" customHeight="1" spans="1:11">
      <c r="A8" s="32" t="s">
        <v>537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49.5" customHeight="1" spans="1:11">
      <c r="A9" s="32" t="s">
        <v>538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zoomScale="90" zoomScaleNormal="90" workbookViewId="0">
      <selection activeCell="B4" sqref="B4:C5"/>
    </sheetView>
  </sheetViews>
  <sheetFormatPr defaultColWidth="9" defaultRowHeight="12.75" outlineLevelCol="5"/>
  <cols>
    <col min="1" max="1" width="16.375" style="11" customWidth="1"/>
    <col min="2" max="2" width="26.125" style="11" customWidth="1"/>
    <col min="3" max="5" width="19.5" style="11" customWidth="1"/>
    <col min="6" max="6" width="16.2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539</v>
      </c>
    </row>
    <row r="2" ht="47.25" customHeight="1" spans="1:6">
      <c r="A2" s="13" t="s">
        <v>540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541</v>
      </c>
      <c r="B4" s="15"/>
      <c r="C4" s="15"/>
      <c r="D4" s="15" t="s">
        <v>542</v>
      </c>
      <c r="E4" s="15"/>
      <c r="F4" s="15"/>
    </row>
    <row r="5" ht="36" customHeight="1" spans="1:6">
      <c r="A5" s="15"/>
      <c r="B5" s="15"/>
      <c r="C5" s="15"/>
      <c r="D5" s="15" t="s">
        <v>543</v>
      </c>
      <c r="E5" s="15"/>
      <c r="F5" s="15"/>
    </row>
    <row r="6" ht="73.5" customHeight="1" spans="1:6">
      <c r="A6" s="15" t="s">
        <v>544</v>
      </c>
      <c r="B6" s="15"/>
      <c r="C6" s="15"/>
      <c r="D6" s="15"/>
      <c r="E6" s="15"/>
      <c r="F6" s="15"/>
    </row>
    <row r="7" ht="26.25" customHeight="1" spans="1:6">
      <c r="A7" s="16" t="s">
        <v>545</v>
      </c>
      <c r="B7" s="15" t="s">
        <v>546</v>
      </c>
      <c r="C7" s="15" t="s">
        <v>547</v>
      </c>
      <c r="D7" s="15" t="s">
        <v>548</v>
      </c>
      <c r="E7" s="15" t="s">
        <v>549</v>
      </c>
      <c r="F7" s="15" t="s">
        <v>550</v>
      </c>
    </row>
    <row r="8" ht="24.95" customHeight="1" spans="1:6">
      <c r="A8" s="16"/>
      <c r="B8" s="15"/>
      <c r="C8" s="15"/>
      <c r="D8" s="17"/>
      <c r="E8" s="18"/>
      <c r="F8" s="18"/>
    </row>
    <row r="9" ht="24.95" customHeight="1" spans="1:6">
      <c r="A9" s="16"/>
      <c r="B9" s="15"/>
      <c r="C9" s="15"/>
      <c r="D9" s="17"/>
      <c r="E9" s="18"/>
      <c r="F9" s="18"/>
    </row>
    <row r="10" ht="24.95" customHeight="1" spans="1:6">
      <c r="A10" s="16"/>
      <c r="B10" s="15"/>
      <c r="C10" s="19"/>
      <c r="D10" s="19"/>
      <c r="E10" s="19"/>
      <c r="F10" s="19"/>
    </row>
    <row r="11" ht="24.95" customHeight="1" spans="1:6">
      <c r="A11" s="16"/>
      <c r="B11" s="15"/>
      <c r="C11" s="19"/>
      <c r="D11" s="19"/>
      <c r="E11" s="19"/>
      <c r="F11" s="19"/>
    </row>
    <row r="12" ht="24.95" customHeight="1" spans="1:6">
      <c r="A12" s="16"/>
      <c r="B12" s="15"/>
      <c r="C12" s="19"/>
      <c r="D12" s="19"/>
      <c r="E12" s="19"/>
      <c r="F12" s="19"/>
    </row>
    <row r="13" ht="24.95" customHeight="1" spans="1:6">
      <c r="A13" s="16"/>
      <c r="B13" s="15"/>
      <c r="C13" s="19"/>
      <c r="D13" s="19"/>
      <c r="E13" s="19"/>
      <c r="F13" s="19"/>
    </row>
    <row r="14" ht="24.95" customHeight="1" spans="1:6">
      <c r="A14" s="16"/>
      <c r="B14" s="15"/>
      <c r="C14" s="19"/>
      <c r="D14" s="19"/>
      <c r="E14" s="19"/>
      <c r="F14" s="19"/>
    </row>
    <row r="15" ht="24.95" customHeight="1" spans="1:6">
      <c r="A15" s="16"/>
      <c r="B15" s="15"/>
      <c r="C15" s="19"/>
      <c r="D15" s="19"/>
      <c r="E15" s="19"/>
      <c r="F15" s="19"/>
    </row>
    <row r="16" ht="24.95" customHeight="1" spans="1:6">
      <c r="A16" s="16"/>
      <c r="B16" s="15"/>
      <c r="C16" s="19"/>
      <c r="D16" s="19"/>
      <c r="E16" s="19"/>
      <c r="F16" s="19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2:6">
      <c r="B36" s="23"/>
      <c r="C36" s="24"/>
      <c r="D36" s="24"/>
      <c r="E36" s="24"/>
      <c r="F36" s="23"/>
    </row>
    <row r="37" spans="2:6">
      <c r="B37" s="23"/>
      <c r="C37" s="24"/>
      <c r="D37" s="24"/>
      <c r="E37" s="24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90" zoomScaleNormal="90" workbookViewId="0">
      <selection activeCell="H17" sqref="H17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18" customHeight="1" spans="1:1">
      <c r="A1" s="2" t="s">
        <v>551</v>
      </c>
    </row>
    <row r="2" ht="38.25" customHeight="1" spans="1:6">
      <c r="A2" s="3" t="s">
        <v>552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553</v>
      </c>
      <c r="B4" s="7"/>
      <c r="C4" s="7"/>
      <c r="D4" s="7"/>
      <c r="E4" s="7" t="s">
        <v>554</v>
      </c>
      <c r="F4" s="7"/>
    </row>
    <row r="5" ht="26.25" customHeight="1" spans="1:6">
      <c r="A5" s="7" t="s">
        <v>555</v>
      </c>
      <c r="B5" s="7" t="s">
        <v>556</v>
      </c>
      <c r="C5" s="7"/>
      <c r="D5" s="7"/>
      <c r="E5" s="7" t="s">
        <v>557</v>
      </c>
      <c r="F5" s="7"/>
    </row>
    <row r="6" ht="26.25" customHeight="1" spans="1:6">
      <c r="A6" s="7"/>
      <c r="B6" s="7"/>
      <c r="C6" s="7"/>
      <c r="D6" s="7"/>
      <c r="E6" s="7" t="s">
        <v>558</v>
      </c>
      <c r="F6" s="7"/>
    </row>
    <row r="7" ht="39" customHeight="1" spans="1:6">
      <c r="A7" s="7" t="s">
        <v>559</v>
      </c>
      <c r="B7" s="7"/>
      <c r="C7" s="7"/>
      <c r="D7" s="7"/>
      <c r="E7" s="7"/>
      <c r="F7" s="7"/>
    </row>
    <row r="8" ht="39" customHeight="1" spans="1:6">
      <c r="A8" s="7" t="s">
        <v>560</v>
      </c>
      <c r="B8" s="7"/>
      <c r="C8" s="7"/>
      <c r="D8" s="7"/>
      <c r="E8" s="7"/>
      <c r="F8" s="7"/>
    </row>
    <row r="9" ht="39" customHeight="1" spans="1:6">
      <c r="A9" s="7" t="s">
        <v>561</v>
      </c>
      <c r="B9" s="7"/>
      <c r="C9" s="7"/>
      <c r="D9" s="7"/>
      <c r="E9" s="7"/>
      <c r="F9" s="7"/>
    </row>
    <row r="10" ht="21" customHeight="1" spans="1:6">
      <c r="A10" s="8" t="s">
        <v>545</v>
      </c>
      <c r="B10" s="7" t="s">
        <v>546</v>
      </c>
      <c r="C10" s="7" t="s">
        <v>547</v>
      </c>
      <c r="D10" s="7" t="s">
        <v>548</v>
      </c>
      <c r="E10" s="7" t="s">
        <v>549</v>
      </c>
      <c r="F10" s="7" t="s">
        <v>550</v>
      </c>
    </row>
    <row r="11" ht="18" customHeight="1" spans="1:6">
      <c r="A11" s="8"/>
      <c r="B11" s="7"/>
      <c r="C11" s="7"/>
      <c r="D11" s="9"/>
      <c r="E11" s="10"/>
      <c r="F11" s="10"/>
    </row>
    <row r="12" ht="18" customHeight="1" spans="1:6">
      <c r="A12" s="8"/>
      <c r="B12" s="7"/>
      <c r="C12" s="7"/>
      <c r="D12" s="9"/>
      <c r="E12" s="10"/>
      <c r="F12" s="10"/>
    </row>
    <row r="13" ht="18" customHeight="1" spans="1:6">
      <c r="A13" s="8"/>
      <c r="B13" s="7"/>
      <c r="C13" s="7"/>
      <c r="D13" s="9"/>
      <c r="E13" s="10"/>
      <c r="F13" s="10"/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zoomScale="110" zoomScaleNormal="110" workbookViewId="0">
      <selection activeCell="E14" sqref="E14"/>
    </sheetView>
  </sheetViews>
  <sheetFormatPr defaultColWidth="6.875" defaultRowHeight="20.1" customHeight="1"/>
  <cols>
    <col min="1" max="1" width="22.875" style="148" customWidth="1"/>
    <col min="2" max="2" width="19" style="148" customWidth="1"/>
    <col min="3" max="3" width="20.5" style="148" customWidth="1"/>
    <col min="4" max="7" width="19" style="148" customWidth="1"/>
    <col min="8" max="256" width="6.875" style="149"/>
    <col min="257" max="257" width="22.875" style="149" customWidth="1"/>
    <col min="258" max="258" width="19" style="149" customWidth="1"/>
    <col min="259" max="259" width="20.5" style="149" customWidth="1"/>
    <col min="260" max="263" width="19" style="149" customWidth="1"/>
    <col min="264" max="512" width="6.875" style="149"/>
    <col min="513" max="513" width="22.875" style="149" customWidth="1"/>
    <col min="514" max="514" width="19" style="149" customWidth="1"/>
    <col min="515" max="515" width="20.5" style="149" customWidth="1"/>
    <col min="516" max="519" width="19" style="149" customWidth="1"/>
    <col min="520" max="768" width="6.875" style="149"/>
    <col min="769" max="769" width="22.875" style="149" customWidth="1"/>
    <col min="770" max="770" width="19" style="149" customWidth="1"/>
    <col min="771" max="771" width="20.5" style="149" customWidth="1"/>
    <col min="772" max="775" width="19" style="149" customWidth="1"/>
    <col min="776" max="1024" width="6.875" style="149"/>
    <col min="1025" max="1025" width="22.875" style="149" customWidth="1"/>
    <col min="1026" max="1026" width="19" style="149" customWidth="1"/>
    <col min="1027" max="1027" width="20.5" style="149" customWidth="1"/>
    <col min="1028" max="1031" width="19" style="149" customWidth="1"/>
    <col min="1032" max="1280" width="6.875" style="149"/>
    <col min="1281" max="1281" width="22.875" style="149" customWidth="1"/>
    <col min="1282" max="1282" width="19" style="149" customWidth="1"/>
    <col min="1283" max="1283" width="20.5" style="149" customWidth="1"/>
    <col min="1284" max="1287" width="19" style="149" customWidth="1"/>
    <col min="1288" max="1536" width="6.875" style="149"/>
    <col min="1537" max="1537" width="22.875" style="149" customWidth="1"/>
    <col min="1538" max="1538" width="19" style="149" customWidth="1"/>
    <col min="1539" max="1539" width="20.5" style="149" customWidth="1"/>
    <col min="1540" max="1543" width="19" style="149" customWidth="1"/>
    <col min="1544" max="1792" width="6.875" style="149"/>
    <col min="1793" max="1793" width="22.875" style="149" customWidth="1"/>
    <col min="1794" max="1794" width="19" style="149" customWidth="1"/>
    <col min="1795" max="1795" width="20.5" style="149" customWidth="1"/>
    <col min="1796" max="1799" width="19" style="149" customWidth="1"/>
    <col min="1800" max="2048" width="6.875" style="149"/>
    <col min="2049" max="2049" width="22.875" style="149" customWidth="1"/>
    <col min="2050" max="2050" width="19" style="149" customWidth="1"/>
    <col min="2051" max="2051" width="20.5" style="149" customWidth="1"/>
    <col min="2052" max="2055" width="19" style="149" customWidth="1"/>
    <col min="2056" max="2304" width="6.875" style="149"/>
    <col min="2305" max="2305" width="22.875" style="149" customWidth="1"/>
    <col min="2306" max="2306" width="19" style="149" customWidth="1"/>
    <col min="2307" max="2307" width="20.5" style="149" customWidth="1"/>
    <col min="2308" max="2311" width="19" style="149" customWidth="1"/>
    <col min="2312" max="2560" width="6.875" style="149"/>
    <col min="2561" max="2561" width="22.875" style="149" customWidth="1"/>
    <col min="2562" max="2562" width="19" style="149" customWidth="1"/>
    <col min="2563" max="2563" width="20.5" style="149" customWidth="1"/>
    <col min="2564" max="2567" width="19" style="149" customWidth="1"/>
    <col min="2568" max="2816" width="6.875" style="149"/>
    <col min="2817" max="2817" width="22.875" style="149" customWidth="1"/>
    <col min="2818" max="2818" width="19" style="149" customWidth="1"/>
    <col min="2819" max="2819" width="20.5" style="149" customWidth="1"/>
    <col min="2820" max="2823" width="19" style="149" customWidth="1"/>
    <col min="2824" max="3072" width="6.875" style="149"/>
    <col min="3073" max="3073" width="22.875" style="149" customWidth="1"/>
    <col min="3074" max="3074" width="19" style="149" customWidth="1"/>
    <col min="3075" max="3075" width="20.5" style="149" customWidth="1"/>
    <col min="3076" max="3079" width="19" style="149" customWidth="1"/>
    <col min="3080" max="3328" width="6.875" style="149"/>
    <col min="3329" max="3329" width="22.875" style="149" customWidth="1"/>
    <col min="3330" max="3330" width="19" style="149" customWidth="1"/>
    <col min="3331" max="3331" width="20.5" style="149" customWidth="1"/>
    <col min="3332" max="3335" width="19" style="149" customWidth="1"/>
    <col min="3336" max="3584" width="6.875" style="149"/>
    <col min="3585" max="3585" width="22.875" style="149" customWidth="1"/>
    <col min="3586" max="3586" width="19" style="149" customWidth="1"/>
    <col min="3587" max="3587" width="20.5" style="149" customWidth="1"/>
    <col min="3588" max="3591" width="19" style="149" customWidth="1"/>
    <col min="3592" max="3840" width="6.875" style="149"/>
    <col min="3841" max="3841" width="22.875" style="149" customWidth="1"/>
    <col min="3842" max="3842" width="19" style="149" customWidth="1"/>
    <col min="3843" max="3843" width="20.5" style="149" customWidth="1"/>
    <col min="3844" max="3847" width="19" style="149" customWidth="1"/>
    <col min="3848" max="4096" width="6.875" style="149"/>
    <col min="4097" max="4097" width="22.875" style="149" customWidth="1"/>
    <col min="4098" max="4098" width="19" style="149" customWidth="1"/>
    <col min="4099" max="4099" width="20.5" style="149" customWidth="1"/>
    <col min="4100" max="4103" width="19" style="149" customWidth="1"/>
    <col min="4104" max="4352" width="6.875" style="149"/>
    <col min="4353" max="4353" width="22.875" style="149" customWidth="1"/>
    <col min="4354" max="4354" width="19" style="149" customWidth="1"/>
    <col min="4355" max="4355" width="20.5" style="149" customWidth="1"/>
    <col min="4356" max="4359" width="19" style="149" customWidth="1"/>
    <col min="4360" max="4608" width="6.875" style="149"/>
    <col min="4609" max="4609" width="22.875" style="149" customWidth="1"/>
    <col min="4610" max="4610" width="19" style="149" customWidth="1"/>
    <col min="4611" max="4611" width="20.5" style="149" customWidth="1"/>
    <col min="4612" max="4615" width="19" style="149" customWidth="1"/>
    <col min="4616" max="4864" width="6.875" style="149"/>
    <col min="4865" max="4865" width="22.875" style="149" customWidth="1"/>
    <col min="4866" max="4866" width="19" style="149" customWidth="1"/>
    <col min="4867" max="4867" width="20.5" style="149" customWidth="1"/>
    <col min="4868" max="4871" width="19" style="149" customWidth="1"/>
    <col min="4872" max="5120" width="6.875" style="149"/>
    <col min="5121" max="5121" width="22.875" style="149" customWidth="1"/>
    <col min="5122" max="5122" width="19" style="149" customWidth="1"/>
    <col min="5123" max="5123" width="20.5" style="149" customWidth="1"/>
    <col min="5124" max="5127" width="19" style="149" customWidth="1"/>
    <col min="5128" max="5376" width="6.875" style="149"/>
    <col min="5377" max="5377" width="22.875" style="149" customWidth="1"/>
    <col min="5378" max="5378" width="19" style="149" customWidth="1"/>
    <col min="5379" max="5379" width="20.5" style="149" customWidth="1"/>
    <col min="5380" max="5383" width="19" style="149" customWidth="1"/>
    <col min="5384" max="5632" width="6.875" style="149"/>
    <col min="5633" max="5633" width="22.875" style="149" customWidth="1"/>
    <col min="5634" max="5634" width="19" style="149" customWidth="1"/>
    <col min="5635" max="5635" width="20.5" style="149" customWidth="1"/>
    <col min="5636" max="5639" width="19" style="149" customWidth="1"/>
    <col min="5640" max="5888" width="6.875" style="149"/>
    <col min="5889" max="5889" width="22.875" style="149" customWidth="1"/>
    <col min="5890" max="5890" width="19" style="149" customWidth="1"/>
    <col min="5891" max="5891" width="20.5" style="149" customWidth="1"/>
    <col min="5892" max="5895" width="19" style="149" customWidth="1"/>
    <col min="5896" max="6144" width="6.875" style="149"/>
    <col min="6145" max="6145" width="22.875" style="149" customWidth="1"/>
    <col min="6146" max="6146" width="19" style="149" customWidth="1"/>
    <col min="6147" max="6147" width="20.5" style="149" customWidth="1"/>
    <col min="6148" max="6151" width="19" style="149" customWidth="1"/>
    <col min="6152" max="6400" width="6.875" style="149"/>
    <col min="6401" max="6401" width="22.875" style="149" customWidth="1"/>
    <col min="6402" max="6402" width="19" style="149" customWidth="1"/>
    <col min="6403" max="6403" width="20.5" style="149" customWidth="1"/>
    <col min="6404" max="6407" width="19" style="149" customWidth="1"/>
    <col min="6408" max="6656" width="6.875" style="149"/>
    <col min="6657" max="6657" width="22.875" style="149" customWidth="1"/>
    <col min="6658" max="6658" width="19" style="149" customWidth="1"/>
    <col min="6659" max="6659" width="20.5" style="149" customWidth="1"/>
    <col min="6660" max="6663" width="19" style="149" customWidth="1"/>
    <col min="6664" max="6912" width="6.875" style="149"/>
    <col min="6913" max="6913" width="22.875" style="149" customWidth="1"/>
    <col min="6914" max="6914" width="19" style="149" customWidth="1"/>
    <col min="6915" max="6915" width="20.5" style="149" customWidth="1"/>
    <col min="6916" max="6919" width="19" style="149" customWidth="1"/>
    <col min="6920" max="7168" width="6.875" style="149"/>
    <col min="7169" max="7169" width="22.875" style="149" customWidth="1"/>
    <col min="7170" max="7170" width="19" style="149" customWidth="1"/>
    <col min="7171" max="7171" width="20.5" style="149" customWidth="1"/>
    <col min="7172" max="7175" width="19" style="149" customWidth="1"/>
    <col min="7176" max="7424" width="6.875" style="149"/>
    <col min="7425" max="7425" width="22.875" style="149" customWidth="1"/>
    <col min="7426" max="7426" width="19" style="149" customWidth="1"/>
    <col min="7427" max="7427" width="20.5" style="149" customWidth="1"/>
    <col min="7428" max="7431" width="19" style="149" customWidth="1"/>
    <col min="7432" max="7680" width="6.875" style="149"/>
    <col min="7681" max="7681" width="22.875" style="149" customWidth="1"/>
    <col min="7682" max="7682" width="19" style="149" customWidth="1"/>
    <col min="7683" max="7683" width="20.5" style="149" customWidth="1"/>
    <col min="7684" max="7687" width="19" style="149" customWidth="1"/>
    <col min="7688" max="7936" width="6.875" style="149"/>
    <col min="7937" max="7937" width="22.875" style="149" customWidth="1"/>
    <col min="7938" max="7938" width="19" style="149" customWidth="1"/>
    <col min="7939" max="7939" width="20.5" style="149" customWidth="1"/>
    <col min="7940" max="7943" width="19" style="149" customWidth="1"/>
    <col min="7944" max="8192" width="6.875" style="149"/>
    <col min="8193" max="8193" width="22.875" style="149" customWidth="1"/>
    <col min="8194" max="8194" width="19" style="149" customWidth="1"/>
    <col min="8195" max="8195" width="20.5" style="149" customWidth="1"/>
    <col min="8196" max="8199" width="19" style="149" customWidth="1"/>
    <col min="8200" max="8448" width="6.875" style="149"/>
    <col min="8449" max="8449" width="22.875" style="149" customWidth="1"/>
    <col min="8450" max="8450" width="19" style="149" customWidth="1"/>
    <col min="8451" max="8451" width="20.5" style="149" customWidth="1"/>
    <col min="8452" max="8455" width="19" style="149" customWidth="1"/>
    <col min="8456" max="8704" width="6.875" style="149"/>
    <col min="8705" max="8705" width="22.875" style="149" customWidth="1"/>
    <col min="8706" max="8706" width="19" style="149" customWidth="1"/>
    <col min="8707" max="8707" width="20.5" style="149" customWidth="1"/>
    <col min="8708" max="8711" width="19" style="149" customWidth="1"/>
    <col min="8712" max="8960" width="6.875" style="149"/>
    <col min="8961" max="8961" width="22.875" style="149" customWidth="1"/>
    <col min="8962" max="8962" width="19" style="149" customWidth="1"/>
    <col min="8963" max="8963" width="20.5" style="149" customWidth="1"/>
    <col min="8964" max="8967" width="19" style="149" customWidth="1"/>
    <col min="8968" max="9216" width="6.875" style="149"/>
    <col min="9217" max="9217" width="22.875" style="149" customWidth="1"/>
    <col min="9218" max="9218" width="19" style="149" customWidth="1"/>
    <col min="9219" max="9219" width="20.5" style="149" customWidth="1"/>
    <col min="9220" max="9223" width="19" style="149" customWidth="1"/>
    <col min="9224" max="9472" width="6.875" style="149"/>
    <col min="9473" max="9473" width="22.875" style="149" customWidth="1"/>
    <col min="9474" max="9474" width="19" style="149" customWidth="1"/>
    <col min="9475" max="9475" width="20.5" style="149" customWidth="1"/>
    <col min="9476" max="9479" width="19" style="149" customWidth="1"/>
    <col min="9480" max="9728" width="6.875" style="149"/>
    <col min="9729" max="9729" width="22.875" style="149" customWidth="1"/>
    <col min="9730" max="9730" width="19" style="149" customWidth="1"/>
    <col min="9731" max="9731" width="20.5" style="149" customWidth="1"/>
    <col min="9732" max="9735" width="19" style="149" customWidth="1"/>
    <col min="9736" max="9984" width="6.875" style="149"/>
    <col min="9985" max="9985" width="22.875" style="149" customWidth="1"/>
    <col min="9986" max="9986" width="19" style="149" customWidth="1"/>
    <col min="9987" max="9987" width="20.5" style="149" customWidth="1"/>
    <col min="9988" max="9991" width="19" style="149" customWidth="1"/>
    <col min="9992" max="10240" width="6.875" style="149"/>
    <col min="10241" max="10241" width="22.875" style="149" customWidth="1"/>
    <col min="10242" max="10242" width="19" style="149" customWidth="1"/>
    <col min="10243" max="10243" width="20.5" style="149" customWidth="1"/>
    <col min="10244" max="10247" width="19" style="149" customWidth="1"/>
    <col min="10248" max="10496" width="6.875" style="149"/>
    <col min="10497" max="10497" width="22.875" style="149" customWidth="1"/>
    <col min="10498" max="10498" width="19" style="149" customWidth="1"/>
    <col min="10499" max="10499" width="20.5" style="149" customWidth="1"/>
    <col min="10500" max="10503" width="19" style="149" customWidth="1"/>
    <col min="10504" max="10752" width="6.875" style="149"/>
    <col min="10753" max="10753" width="22.875" style="149" customWidth="1"/>
    <col min="10754" max="10754" width="19" style="149" customWidth="1"/>
    <col min="10755" max="10755" width="20.5" style="149" customWidth="1"/>
    <col min="10756" max="10759" width="19" style="149" customWidth="1"/>
    <col min="10760" max="11008" width="6.875" style="149"/>
    <col min="11009" max="11009" width="22.875" style="149" customWidth="1"/>
    <col min="11010" max="11010" width="19" style="149" customWidth="1"/>
    <col min="11011" max="11011" width="20.5" style="149" customWidth="1"/>
    <col min="11012" max="11015" width="19" style="149" customWidth="1"/>
    <col min="11016" max="11264" width="6.875" style="149"/>
    <col min="11265" max="11265" width="22.875" style="149" customWidth="1"/>
    <col min="11266" max="11266" width="19" style="149" customWidth="1"/>
    <col min="11267" max="11267" width="20.5" style="149" customWidth="1"/>
    <col min="11268" max="11271" width="19" style="149" customWidth="1"/>
    <col min="11272" max="11520" width="6.875" style="149"/>
    <col min="11521" max="11521" width="22.875" style="149" customWidth="1"/>
    <col min="11522" max="11522" width="19" style="149" customWidth="1"/>
    <col min="11523" max="11523" width="20.5" style="149" customWidth="1"/>
    <col min="11524" max="11527" width="19" style="149" customWidth="1"/>
    <col min="11528" max="11776" width="6.875" style="149"/>
    <col min="11777" max="11777" width="22.875" style="149" customWidth="1"/>
    <col min="11778" max="11778" width="19" style="149" customWidth="1"/>
    <col min="11779" max="11779" width="20.5" style="149" customWidth="1"/>
    <col min="11780" max="11783" width="19" style="149" customWidth="1"/>
    <col min="11784" max="12032" width="6.875" style="149"/>
    <col min="12033" max="12033" width="22.875" style="149" customWidth="1"/>
    <col min="12034" max="12034" width="19" style="149" customWidth="1"/>
    <col min="12035" max="12035" width="20.5" style="149" customWidth="1"/>
    <col min="12036" max="12039" width="19" style="149" customWidth="1"/>
    <col min="12040" max="12288" width="6.875" style="149"/>
    <col min="12289" max="12289" width="22.875" style="149" customWidth="1"/>
    <col min="12290" max="12290" width="19" style="149" customWidth="1"/>
    <col min="12291" max="12291" width="20.5" style="149" customWidth="1"/>
    <col min="12292" max="12295" width="19" style="149" customWidth="1"/>
    <col min="12296" max="12544" width="6.875" style="149"/>
    <col min="12545" max="12545" width="22.875" style="149" customWidth="1"/>
    <col min="12546" max="12546" width="19" style="149" customWidth="1"/>
    <col min="12547" max="12547" width="20.5" style="149" customWidth="1"/>
    <col min="12548" max="12551" width="19" style="149" customWidth="1"/>
    <col min="12552" max="12800" width="6.875" style="149"/>
    <col min="12801" max="12801" width="22.875" style="149" customWidth="1"/>
    <col min="12802" max="12802" width="19" style="149" customWidth="1"/>
    <col min="12803" max="12803" width="20.5" style="149" customWidth="1"/>
    <col min="12804" max="12807" width="19" style="149" customWidth="1"/>
    <col min="12808" max="13056" width="6.875" style="149"/>
    <col min="13057" max="13057" width="22.875" style="149" customWidth="1"/>
    <col min="13058" max="13058" width="19" style="149" customWidth="1"/>
    <col min="13059" max="13059" width="20.5" style="149" customWidth="1"/>
    <col min="13060" max="13063" width="19" style="149" customWidth="1"/>
    <col min="13064" max="13312" width="6.875" style="149"/>
    <col min="13313" max="13313" width="22.875" style="149" customWidth="1"/>
    <col min="13314" max="13314" width="19" style="149" customWidth="1"/>
    <col min="13315" max="13315" width="20.5" style="149" customWidth="1"/>
    <col min="13316" max="13319" width="19" style="149" customWidth="1"/>
    <col min="13320" max="13568" width="6.875" style="149"/>
    <col min="13569" max="13569" width="22.875" style="149" customWidth="1"/>
    <col min="13570" max="13570" width="19" style="149" customWidth="1"/>
    <col min="13571" max="13571" width="20.5" style="149" customWidth="1"/>
    <col min="13572" max="13575" width="19" style="149" customWidth="1"/>
    <col min="13576" max="13824" width="6.875" style="149"/>
    <col min="13825" max="13825" width="22.875" style="149" customWidth="1"/>
    <col min="13826" max="13826" width="19" style="149" customWidth="1"/>
    <col min="13827" max="13827" width="20.5" style="149" customWidth="1"/>
    <col min="13828" max="13831" width="19" style="149" customWidth="1"/>
    <col min="13832" max="14080" width="6.875" style="149"/>
    <col min="14081" max="14081" width="22.875" style="149" customWidth="1"/>
    <col min="14082" max="14082" width="19" style="149" customWidth="1"/>
    <col min="14083" max="14083" width="20.5" style="149" customWidth="1"/>
    <col min="14084" max="14087" width="19" style="149" customWidth="1"/>
    <col min="14088" max="14336" width="6.875" style="149"/>
    <col min="14337" max="14337" width="22.875" style="149" customWidth="1"/>
    <col min="14338" max="14338" width="19" style="149" customWidth="1"/>
    <col min="14339" max="14339" width="20.5" style="149" customWidth="1"/>
    <col min="14340" max="14343" width="19" style="149" customWidth="1"/>
    <col min="14344" max="14592" width="6.875" style="149"/>
    <col min="14593" max="14593" width="22.875" style="149" customWidth="1"/>
    <col min="14594" max="14594" width="19" style="149" customWidth="1"/>
    <col min="14595" max="14595" width="20.5" style="149" customWidth="1"/>
    <col min="14596" max="14599" width="19" style="149" customWidth="1"/>
    <col min="14600" max="14848" width="6.875" style="149"/>
    <col min="14849" max="14849" width="22.875" style="149" customWidth="1"/>
    <col min="14850" max="14850" width="19" style="149" customWidth="1"/>
    <col min="14851" max="14851" width="20.5" style="149" customWidth="1"/>
    <col min="14852" max="14855" width="19" style="149" customWidth="1"/>
    <col min="14856" max="15104" width="6.875" style="149"/>
    <col min="15105" max="15105" width="22.875" style="149" customWidth="1"/>
    <col min="15106" max="15106" width="19" style="149" customWidth="1"/>
    <col min="15107" max="15107" width="20.5" style="149" customWidth="1"/>
    <col min="15108" max="15111" width="19" style="149" customWidth="1"/>
    <col min="15112" max="15360" width="6.875" style="149"/>
    <col min="15361" max="15361" width="22.875" style="149" customWidth="1"/>
    <col min="15362" max="15362" width="19" style="149" customWidth="1"/>
    <col min="15363" max="15363" width="20.5" style="149" customWidth="1"/>
    <col min="15364" max="15367" width="19" style="149" customWidth="1"/>
    <col min="15368" max="15616" width="6.875" style="149"/>
    <col min="15617" max="15617" width="22.875" style="149" customWidth="1"/>
    <col min="15618" max="15618" width="19" style="149" customWidth="1"/>
    <col min="15619" max="15619" width="20.5" style="149" customWidth="1"/>
    <col min="15620" max="15623" width="19" style="149" customWidth="1"/>
    <col min="15624" max="15872" width="6.875" style="149"/>
    <col min="15873" max="15873" width="22.875" style="149" customWidth="1"/>
    <col min="15874" max="15874" width="19" style="149" customWidth="1"/>
    <col min="15875" max="15875" width="20.5" style="149" customWidth="1"/>
    <col min="15876" max="15879" width="19" style="149" customWidth="1"/>
    <col min="15880" max="16128" width="6.875" style="149"/>
    <col min="16129" max="16129" width="22.875" style="149" customWidth="1"/>
    <col min="16130" max="16130" width="19" style="149" customWidth="1"/>
    <col min="16131" max="16131" width="20.5" style="149" customWidth="1"/>
    <col min="16132" max="16135" width="19" style="149" customWidth="1"/>
    <col min="16136" max="16384" width="6.875" style="149"/>
  </cols>
  <sheetData>
    <row r="1" s="147" customFormat="1" customHeight="1" spans="1:7">
      <c r="A1" s="12" t="s">
        <v>311</v>
      </c>
      <c r="B1" s="150"/>
      <c r="C1" s="150"/>
      <c r="D1" s="150"/>
      <c r="E1" s="150"/>
      <c r="F1" s="150"/>
      <c r="G1" s="150"/>
    </row>
    <row r="2" s="147" customFormat="1" ht="38.25" customHeight="1" spans="1:7">
      <c r="A2" s="151" t="s">
        <v>312</v>
      </c>
      <c r="B2" s="152"/>
      <c r="C2" s="152"/>
      <c r="D2" s="152"/>
      <c r="E2" s="152"/>
      <c r="F2" s="152"/>
      <c r="G2" s="152"/>
    </row>
    <row r="3" s="147" customFormat="1" customHeight="1" spans="1:7">
      <c r="A3" s="153"/>
      <c r="B3" s="150"/>
      <c r="C3" s="150"/>
      <c r="D3" s="150"/>
      <c r="E3" s="150"/>
      <c r="F3" s="150"/>
      <c r="G3" s="150"/>
    </row>
    <row r="4" s="147" customFormat="1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7" customFormat="1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7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7" customFormat="1" customHeight="1" spans="1:7">
      <c r="A7" s="159" t="s">
        <v>322</v>
      </c>
      <c r="B7" s="160">
        <f>SUM(B8:B10)</f>
        <v>157.2914</v>
      </c>
      <c r="C7" s="161" t="s">
        <v>323</v>
      </c>
      <c r="D7" s="162">
        <f>SUM(E7:G7)</f>
        <v>157.287</v>
      </c>
      <c r="E7" s="162">
        <f>SUM(E8:E14)</f>
        <v>157.287</v>
      </c>
      <c r="F7" s="162">
        <f t="shared" ref="F7:G7" si="0">SUM(F8:F14)</f>
        <v>0</v>
      </c>
      <c r="G7" s="162">
        <f t="shared" si="0"/>
        <v>0</v>
      </c>
    </row>
    <row r="8" s="147" customFormat="1" customHeight="1" spans="1:7">
      <c r="A8" s="163" t="s">
        <v>324</v>
      </c>
      <c r="B8" s="164">
        <v>157.2914</v>
      </c>
      <c r="C8" s="165" t="s">
        <v>325</v>
      </c>
      <c r="D8" s="166">
        <f>SUM(E8:G8)</f>
        <v>0</v>
      </c>
      <c r="E8" s="167"/>
      <c r="F8" s="167"/>
      <c r="G8" s="167"/>
    </row>
    <row r="9" s="147" customFormat="1" customHeight="1" spans="1:7">
      <c r="A9" s="163" t="s">
        <v>326</v>
      </c>
      <c r="B9" s="168"/>
      <c r="C9" s="165" t="s">
        <v>327</v>
      </c>
      <c r="D9" s="166">
        <f t="shared" ref="D9:D14" si="1">SUM(E9:G9)</f>
        <v>0</v>
      </c>
      <c r="E9" s="167"/>
      <c r="F9" s="167"/>
      <c r="G9" s="167"/>
    </row>
    <row r="10" s="147" customFormat="1" customHeight="1" spans="1:7">
      <c r="A10" s="169" t="s">
        <v>328</v>
      </c>
      <c r="B10" s="170"/>
      <c r="C10" s="171" t="s">
        <v>329</v>
      </c>
      <c r="D10" s="166">
        <f t="shared" si="1"/>
        <v>36.0529</v>
      </c>
      <c r="E10" s="167">
        <v>36.0529</v>
      </c>
      <c r="F10" s="167"/>
      <c r="G10" s="167"/>
    </row>
    <row r="11" s="147" customFormat="1" customHeight="1" spans="1:7">
      <c r="A11" s="172" t="s">
        <v>330</v>
      </c>
      <c r="B11" s="160">
        <f>SUM(B12:B14)</f>
        <v>0</v>
      </c>
      <c r="C11" s="173" t="s">
        <v>331</v>
      </c>
      <c r="D11" s="166">
        <f t="shared" si="1"/>
        <v>109.68</v>
      </c>
      <c r="E11" s="167">
        <v>109.68</v>
      </c>
      <c r="F11" s="167"/>
      <c r="G11" s="167"/>
    </row>
    <row r="12" s="147" customFormat="1" customHeight="1" spans="1:7">
      <c r="A12" s="169" t="s">
        <v>324</v>
      </c>
      <c r="B12" s="164"/>
      <c r="C12" s="171" t="s">
        <v>332</v>
      </c>
      <c r="D12" s="166">
        <f t="shared" si="1"/>
        <v>0</v>
      </c>
      <c r="E12" s="167"/>
      <c r="F12" s="167"/>
      <c r="G12" s="167"/>
    </row>
    <row r="13" s="147" customFormat="1" customHeight="1" spans="1:7">
      <c r="A13" s="169" t="s">
        <v>326</v>
      </c>
      <c r="B13" s="168"/>
      <c r="C13" s="171" t="s">
        <v>333</v>
      </c>
      <c r="D13" s="166">
        <f t="shared" si="1"/>
        <v>0</v>
      </c>
      <c r="E13" s="167"/>
      <c r="F13" s="167"/>
      <c r="G13" s="167"/>
    </row>
    <row r="14" s="147" customFormat="1" customHeight="1" spans="1:13">
      <c r="A14" s="163" t="s">
        <v>328</v>
      </c>
      <c r="B14" s="170"/>
      <c r="C14" s="171" t="s">
        <v>334</v>
      </c>
      <c r="D14" s="166">
        <f t="shared" si="1"/>
        <v>11.5541</v>
      </c>
      <c r="E14" s="167">
        <v>11.5541</v>
      </c>
      <c r="F14" s="167"/>
      <c r="G14" s="167"/>
      <c r="M14" s="184"/>
    </row>
    <row r="15" s="147" customFormat="1" customHeight="1" spans="1:7">
      <c r="A15" s="172"/>
      <c r="B15" s="174"/>
      <c r="C15" s="175"/>
      <c r="D15" s="176"/>
      <c r="E15" s="176"/>
      <c r="F15" s="176"/>
      <c r="G15" s="176"/>
    </row>
    <row r="16" s="147" customFormat="1" customHeight="1" spans="1:7">
      <c r="A16" s="172"/>
      <c r="B16" s="174"/>
      <c r="C16" s="174" t="s">
        <v>335</v>
      </c>
      <c r="D16" s="177">
        <f>E16+F16+G16</f>
        <v>0.00440000000000396</v>
      </c>
      <c r="E16" s="178">
        <f>B8+B12-E7</f>
        <v>0.00440000000000396</v>
      </c>
      <c r="F16" s="178">
        <f>B9+B13-F7</f>
        <v>0</v>
      </c>
      <c r="G16" s="178">
        <f>B10+B14-G7</f>
        <v>0</v>
      </c>
    </row>
    <row r="17" s="147" customFormat="1" customHeight="1" spans="1:7">
      <c r="A17" s="172"/>
      <c r="B17" s="174"/>
      <c r="C17" s="174"/>
      <c r="D17" s="179"/>
      <c r="E17" s="179"/>
      <c r="F17" s="179"/>
      <c r="G17" s="180"/>
    </row>
    <row r="18" s="147" customFormat="1" customHeight="1" spans="1:7">
      <c r="A18" s="172" t="s">
        <v>336</v>
      </c>
      <c r="B18" s="181">
        <f>SUM(B7,B11)</f>
        <v>157.2914</v>
      </c>
      <c r="C18" s="182" t="s">
        <v>337</v>
      </c>
      <c r="D18" s="178">
        <f>SUM(E18:G18)</f>
        <v>157.2914</v>
      </c>
      <c r="E18" s="178">
        <f>SUM(E7,E16)</f>
        <v>157.2914</v>
      </c>
      <c r="F18" s="178">
        <f t="shared" ref="F18:G18" si="2">SUM(F7,F16)</f>
        <v>0</v>
      </c>
      <c r="G18" s="178">
        <f t="shared" si="2"/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D10" sqref="D10:D21"/>
    </sheetView>
  </sheetViews>
  <sheetFormatPr defaultColWidth="6.875" defaultRowHeight="12.75" customHeight="1" outlineLevelCol="4"/>
  <cols>
    <col min="1" max="1" width="10.25" style="136" customWidth="1"/>
    <col min="2" max="2" width="33.25" style="136" customWidth="1"/>
    <col min="3" max="3" width="28.875" style="33" customWidth="1"/>
    <col min="4" max="4" width="20.5" style="33" customWidth="1"/>
    <col min="5" max="5" width="23.8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ht="20.1" customHeight="1" spans="1:1">
      <c r="A1" s="137" t="s">
        <v>338</v>
      </c>
    </row>
    <row r="2" ht="36" customHeight="1" spans="1:5">
      <c r="A2" s="129" t="s">
        <v>339</v>
      </c>
      <c r="B2" s="138"/>
      <c r="C2" s="107"/>
      <c r="D2" s="107"/>
      <c r="E2" s="107"/>
    </row>
    <row r="3" ht="20.1" customHeight="1" spans="1:5">
      <c r="A3" s="139"/>
      <c r="B3" s="138"/>
      <c r="C3" s="107"/>
      <c r="D3" s="107"/>
      <c r="E3" s="107"/>
    </row>
    <row r="4" ht="20.1" customHeight="1" spans="1:5">
      <c r="A4" s="140"/>
      <c r="B4" s="141"/>
      <c r="C4" s="41"/>
      <c r="D4" s="41"/>
      <c r="E4" s="142" t="s">
        <v>313</v>
      </c>
    </row>
    <row r="5" ht="20.1" customHeight="1" spans="1:5">
      <c r="A5" s="62" t="s">
        <v>340</v>
      </c>
      <c r="B5" s="62"/>
      <c r="C5" s="62" t="s">
        <v>341</v>
      </c>
      <c r="D5" s="62"/>
      <c r="E5" s="62"/>
    </row>
    <row r="6" ht="20.1" customHeight="1" spans="1:5">
      <c r="A6" s="143" t="s">
        <v>342</v>
      </c>
      <c r="B6" s="143" t="s">
        <v>343</v>
      </c>
      <c r="C6" s="80" t="s">
        <v>344</v>
      </c>
      <c r="D6" s="80" t="s">
        <v>345</v>
      </c>
      <c r="E6" s="80" t="s">
        <v>346</v>
      </c>
    </row>
    <row r="7" ht="20.1" customHeight="1" spans="1:5">
      <c r="A7" s="45" t="s">
        <v>318</v>
      </c>
      <c r="B7" s="46"/>
      <c r="C7" s="53">
        <f>C8</f>
        <v>157.2873</v>
      </c>
      <c r="D7" s="53">
        <f>D8</f>
        <v>157.2873</v>
      </c>
      <c r="E7" s="53"/>
    </row>
    <row r="8" ht="20.1" customHeight="1" spans="1:5">
      <c r="A8" s="48" t="s">
        <v>347</v>
      </c>
      <c r="B8" s="49" t="s">
        <v>348</v>
      </c>
      <c r="C8" s="53">
        <f>C9</f>
        <v>157.2873</v>
      </c>
      <c r="D8" s="53">
        <f>D9</f>
        <v>157.2873</v>
      </c>
      <c r="E8" s="53"/>
    </row>
    <row r="9" ht="20.1" customHeight="1" spans="1:5">
      <c r="A9" s="48" t="s">
        <v>349</v>
      </c>
      <c r="B9" s="50" t="s">
        <v>350</v>
      </c>
      <c r="C9" s="144">
        <f t="shared" ref="C9:C10" si="0">SUM(D9:E9)</f>
        <v>157.2873</v>
      </c>
      <c r="D9" s="144">
        <f>SUM(D10:D20)</f>
        <v>157.2873</v>
      </c>
      <c r="E9" s="144">
        <f>SUM(E10:E20)</f>
        <v>0</v>
      </c>
    </row>
    <row r="10" ht="20.1" customHeight="1" spans="1:5">
      <c r="A10" s="48" t="s">
        <v>351</v>
      </c>
      <c r="B10" s="52" t="s">
        <v>352</v>
      </c>
      <c r="C10" s="144">
        <f t="shared" si="0"/>
        <v>15.2903</v>
      </c>
      <c r="D10" s="53">
        <v>15.2903</v>
      </c>
      <c r="E10" s="53"/>
    </row>
    <row r="11" ht="20.1" customHeight="1" spans="1:5">
      <c r="A11" s="48" t="s">
        <v>353</v>
      </c>
      <c r="B11" s="52" t="s">
        <v>354</v>
      </c>
      <c r="C11" s="144">
        <f t="shared" ref="C11:C21" si="1">SUM(D11:E11)</f>
        <v>7.6452</v>
      </c>
      <c r="D11" s="53">
        <v>7.6452</v>
      </c>
      <c r="E11" s="53"/>
    </row>
    <row r="12" ht="20.1" customHeight="1" spans="1:5">
      <c r="A12" s="48" t="s">
        <v>355</v>
      </c>
      <c r="B12" s="52" t="s">
        <v>356</v>
      </c>
      <c r="C12" s="144">
        <f t="shared" si="1"/>
        <v>0</v>
      </c>
      <c r="D12" s="53"/>
      <c r="E12" s="53"/>
    </row>
    <row r="13" ht="20.1" customHeight="1" spans="1:5">
      <c r="A13" s="48" t="s">
        <v>357</v>
      </c>
      <c r="B13" s="52" t="s">
        <v>358</v>
      </c>
      <c r="C13" s="144">
        <f t="shared" si="1"/>
        <v>8</v>
      </c>
      <c r="D13" s="53">
        <v>8</v>
      </c>
      <c r="E13" s="53"/>
    </row>
    <row r="14" ht="20.1" customHeight="1" spans="1:5">
      <c r="A14" s="48" t="s">
        <v>359</v>
      </c>
      <c r="B14" s="52" t="s">
        <v>358</v>
      </c>
      <c r="C14" s="144">
        <f t="shared" si="1"/>
        <v>13.1174</v>
      </c>
      <c r="D14" s="53">
        <v>13.1174</v>
      </c>
      <c r="E14" s="53"/>
    </row>
    <row r="15" ht="20.1" customHeight="1" spans="1:5">
      <c r="A15" s="48" t="s">
        <v>360</v>
      </c>
      <c r="B15" s="50" t="s">
        <v>361</v>
      </c>
      <c r="C15" s="144">
        <f t="shared" si="1"/>
        <v>0</v>
      </c>
      <c r="D15" s="53"/>
      <c r="E15" s="53"/>
    </row>
    <row r="16" ht="20.1" customHeight="1" spans="1:5">
      <c r="A16" s="48" t="s">
        <v>362</v>
      </c>
      <c r="B16" s="52" t="s">
        <v>363</v>
      </c>
      <c r="C16" s="144">
        <f t="shared" si="1"/>
        <v>0</v>
      </c>
      <c r="D16" s="53"/>
      <c r="E16" s="53"/>
    </row>
    <row r="17" ht="20.1" customHeight="1" spans="1:5">
      <c r="A17" s="48" t="s">
        <v>364</v>
      </c>
      <c r="B17" s="52" t="s">
        <v>365</v>
      </c>
      <c r="C17" s="144">
        <f t="shared" si="1"/>
        <v>101.6844</v>
      </c>
      <c r="D17" s="53">
        <v>101.6844</v>
      </c>
      <c r="E17" s="53"/>
    </row>
    <row r="18" ht="20.1" customHeight="1" spans="1:5">
      <c r="A18" s="48" t="s">
        <v>366</v>
      </c>
      <c r="B18" s="52" t="s">
        <v>367</v>
      </c>
      <c r="C18" s="144">
        <f t="shared" si="1"/>
        <v>0</v>
      </c>
      <c r="D18" s="53"/>
      <c r="E18" s="53"/>
    </row>
    <row r="19" ht="20.1" customHeight="1" spans="1:5">
      <c r="A19" s="48" t="s">
        <v>368</v>
      </c>
      <c r="B19" s="52" t="s">
        <v>369</v>
      </c>
      <c r="C19" s="144">
        <f t="shared" si="1"/>
        <v>0</v>
      </c>
      <c r="D19" s="53"/>
      <c r="E19" s="53"/>
    </row>
    <row r="20" ht="20.1" customHeight="1" spans="1:5">
      <c r="A20" s="48" t="s">
        <v>370</v>
      </c>
      <c r="B20" s="52" t="s">
        <v>334</v>
      </c>
      <c r="C20" s="144">
        <f t="shared" si="1"/>
        <v>11.55</v>
      </c>
      <c r="D20" s="53">
        <v>11.55</v>
      </c>
      <c r="E20" s="53"/>
    </row>
    <row r="21" ht="20.1" customHeight="1" spans="1:5">
      <c r="A21" s="56" t="s">
        <v>371</v>
      </c>
      <c r="B21" s="57" t="s">
        <v>372</v>
      </c>
      <c r="C21" s="144">
        <f t="shared" si="1"/>
        <v>11.554</v>
      </c>
      <c r="D21" s="53">
        <v>11.554</v>
      </c>
      <c r="E21" s="53"/>
    </row>
    <row r="22" ht="20.1" customHeight="1" spans="1:5">
      <c r="A22" s="145" t="s">
        <v>373</v>
      </c>
      <c r="B22" s="146"/>
      <c r="C22" s="35"/>
      <c r="D22" s="35"/>
      <c r="E22" s="35"/>
    </row>
    <row r="23" customHeight="1" spans="1:5">
      <c r="A23" s="146"/>
      <c r="B23" s="146"/>
      <c r="C23" s="35"/>
      <c r="D23" s="35"/>
      <c r="E23" s="35"/>
    </row>
    <row r="24" customHeight="1" spans="1:5">
      <c r="A24" s="146"/>
      <c r="B24" s="146"/>
      <c r="C24" s="35"/>
      <c r="D24" s="35"/>
      <c r="E24" s="35"/>
    </row>
    <row r="25" customHeight="1" spans="1:5">
      <c r="A25" s="146"/>
      <c r="B25" s="146"/>
      <c r="C25" s="35"/>
      <c r="D25" s="35"/>
      <c r="E25" s="35"/>
    </row>
    <row r="26" customHeight="1" spans="1:5">
      <c r="A26" s="146"/>
      <c r="B26" s="146"/>
      <c r="D26" s="35"/>
      <c r="E26" s="35"/>
    </row>
    <row r="27" customHeight="1" spans="1:5">
      <c r="A27" s="146"/>
      <c r="B27" s="146"/>
      <c r="D27" s="35"/>
      <c r="E27" s="35"/>
    </row>
    <row r="28" s="35" customFormat="1" customHeight="1" spans="1:2">
      <c r="A28" s="146"/>
      <c r="B28" s="146"/>
    </row>
    <row r="29" customHeight="1" spans="1:2">
      <c r="A29" s="146"/>
      <c r="B29" s="146"/>
    </row>
    <row r="30" customHeight="1" spans="1:4">
      <c r="A30" s="146"/>
      <c r="B30" s="146"/>
      <c r="D30" s="35"/>
    </row>
    <row r="31" customHeight="1" spans="1:2">
      <c r="A31" s="146"/>
      <c r="B31" s="146"/>
    </row>
    <row r="32" customHeight="1" spans="1:2">
      <c r="A32" s="146"/>
      <c r="B32" s="146"/>
    </row>
    <row r="33" customHeight="1" spans="2:3">
      <c r="B33" s="146"/>
      <c r="C33" s="35"/>
    </row>
    <row r="35" customHeight="1" spans="1:1">
      <c r="A35" s="146"/>
    </row>
    <row r="37" customHeight="1" spans="2:2">
      <c r="B37" s="146"/>
    </row>
    <row r="38" customHeight="1" spans="2:2">
      <c r="B38" s="146"/>
    </row>
  </sheetData>
  <mergeCells count="3">
    <mergeCell ref="A5:B5"/>
    <mergeCell ref="C5:E5"/>
    <mergeCell ref="A7:B7"/>
  </mergeCells>
  <printOptions horizontalCentered="1"/>
  <pageMargins left="0.47244094488189" right="0.47244094488189" top="0.984251968503937" bottom="0.984251968503937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E52" sqref="E52"/>
    </sheetView>
  </sheetViews>
  <sheetFormatPr defaultColWidth="6.875" defaultRowHeight="20.1" customHeight="1"/>
  <cols>
    <col min="1" max="1" width="14.5" style="33" customWidth="1"/>
    <col min="2" max="2" width="33.375" style="33" customWidth="1"/>
    <col min="3" max="5" width="20.6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customHeight="1" spans="1:5">
      <c r="A1" s="34" t="s">
        <v>374</v>
      </c>
      <c r="E1" s="128"/>
    </row>
    <row r="2" ht="44.25" customHeight="1" spans="1:5">
      <c r="A2" s="129" t="s">
        <v>375</v>
      </c>
      <c r="B2" s="130"/>
      <c r="C2" s="130"/>
      <c r="D2" s="130"/>
      <c r="E2" s="130"/>
    </row>
    <row r="3" customHeight="1" spans="1:5">
      <c r="A3" s="130"/>
      <c r="B3" s="130"/>
      <c r="C3" s="130"/>
      <c r="D3" s="130"/>
      <c r="E3" s="130"/>
    </row>
    <row r="4" s="117" customFormat="1" customHeight="1" spans="1:5">
      <c r="A4" s="42"/>
      <c r="B4" s="41"/>
      <c r="C4" s="41"/>
      <c r="D4" s="41"/>
      <c r="E4" s="131" t="s">
        <v>313</v>
      </c>
    </row>
    <row r="5" s="117" customFormat="1" customHeight="1" spans="1:5">
      <c r="A5" s="62" t="s">
        <v>376</v>
      </c>
      <c r="B5" s="62"/>
      <c r="C5" s="62" t="s">
        <v>377</v>
      </c>
      <c r="D5" s="62"/>
      <c r="E5" s="62"/>
    </row>
    <row r="6" s="117" customFormat="1" customHeight="1" spans="1:5">
      <c r="A6" s="62" t="s">
        <v>342</v>
      </c>
      <c r="B6" s="62" t="s">
        <v>343</v>
      </c>
      <c r="C6" s="62" t="s">
        <v>318</v>
      </c>
      <c r="D6" s="62" t="s">
        <v>378</v>
      </c>
      <c r="E6" s="62" t="s">
        <v>379</v>
      </c>
    </row>
    <row r="7" s="117" customFormat="1" customHeight="1" spans="1:10">
      <c r="A7" s="45" t="s">
        <v>380</v>
      </c>
      <c r="B7" s="46"/>
      <c r="C7" s="51">
        <f>SUM(C8,C21,C50)</f>
        <v>337.6582</v>
      </c>
      <c r="D7" s="51">
        <f t="shared" ref="D7:E7" si="0">SUM(D8,D21,D50)</f>
        <v>257.7602</v>
      </c>
      <c r="E7" s="51">
        <f t="shared" si="0"/>
        <v>79.898</v>
      </c>
      <c r="J7" s="105"/>
    </row>
    <row r="8" s="117" customFormat="1" customHeight="1" spans="1:7">
      <c r="A8" s="57" t="s">
        <v>381</v>
      </c>
      <c r="B8" s="132" t="s">
        <v>382</v>
      </c>
      <c r="C8" s="51">
        <f>SUM(D8:E8)</f>
        <v>249.7602</v>
      </c>
      <c r="D8" s="133">
        <f>SUM(D9:D20)</f>
        <v>249.7602</v>
      </c>
      <c r="E8" s="133">
        <f>SUM(E9:E20)</f>
        <v>0</v>
      </c>
      <c r="G8" s="105"/>
    </row>
    <row r="9" s="117" customFormat="1" customHeight="1" spans="1:11">
      <c r="A9" s="57" t="s">
        <v>383</v>
      </c>
      <c r="B9" s="132" t="s">
        <v>384</v>
      </c>
      <c r="C9" s="51">
        <f>SUM(D9:E9)</f>
        <v>48.3744</v>
      </c>
      <c r="D9" s="47">
        <v>48.3744</v>
      </c>
      <c r="E9" s="47"/>
      <c r="F9" s="105"/>
      <c r="G9" s="105"/>
      <c r="K9" s="105"/>
    </row>
    <row r="10" s="117" customFormat="1" customHeight="1" spans="1:8">
      <c r="A10" s="57" t="s">
        <v>385</v>
      </c>
      <c r="B10" s="132" t="s">
        <v>386</v>
      </c>
      <c r="C10" s="51">
        <f t="shared" ref="C10:C57" si="1">SUM(D10:E10)</f>
        <v>8.442</v>
      </c>
      <c r="D10" s="47">
        <v>8.442</v>
      </c>
      <c r="E10" s="47"/>
      <c r="F10" s="105"/>
      <c r="H10" s="105"/>
    </row>
    <row r="11" s="117" customFormat="1" customHeight="1" spans="1:8">
      <c r="A11" s="57" t="s">
        <v>387</v>
      </c>
      <c r="B11" s="132" t="s">
        <v>388</v>
      </c>
      <c r="C11" s="51">
        <f t="shared" si="1"/>
        <v>0</v>
      </c>
      <c r="D11" s="47"/>
      <c r="E11" s="47"/>
      <c r="F11" s="105"/>
      <c r="H11" s="105"/>
    </row>
    <row r="12" s="117" customFormat="1" customHeight="1" spans="1:8">
      <c r="A12" s="57" t="s">
        <v>389</v>
      </c>
      <c r="B12" s="132" t="s">
        <v>390</v>
      </c>
      <c r="C12" s="51">
        <f t="shared" si="1"/>
        <v>44.868</v>
      </c>
      <c r="D12" s="47">
        <v>44.868</v>
      </c>
      <c r="E12" s="47"/>
      <c r="F12" s="105"/>
      <c r="G12" s="105"/>
      <c r="H12" s="105"/>
    </row>
    <row r="13" s="117" customFormat="1" customHeight="1" spans="1:10">
      <c r="A13" s="57" t="s">
        <v>391</v>
      </c>
      <c r="B13" s="132" t="s">
        <v>392</v>
      </c>
      <c r="C13" s="51">
        <f t="shared" si="1"/>
        <v>15.2903</v>
      </c>
      <c r="D13" s="47">
        <v>15.2903</v>
      </c>
      <c r="E13" s="47"/>
      <c r="F13" s="105"/>
      <c r="J13" s="105"/>
    </row>
    <row r="14" s="117" customFormat="1" customHeight="1" spans="1:11">
      <c r="A14" s="57" t="s">
        <v>393</v>
      </c>
      <c r="B14" s="132" t="s">
        <v>394</v>
      </c>
      <c r="C14" s="51">
        <f t="shared" si="1"/>
        <v>7.6452</v>
      </c>
      <c r="D14" s="47">
        <v>7.6452</v>
      </c>
      <c r="E14" s="47"/>
      <c r="F14" s="105"/>
      <c r="G14" s="105"/>
      <c r="K14" s="105"/>
    </row>
    <row r="15" s="117" customFormat="1" customHeight="1" spans="1:11">
      <c r="A15" s="57" t="s">
        <v>395</v>
      </c>
      <c r="B15" s="132" t="s">
        <v>396</v>
      </c>
      <c r="C15" s="51">
        <f t="shared" si="1"/>
        <v>12.3471</v>
      </c>
      <c r="D15" s="47">
        <v>12.3471</v>
      </c>
      <c r="E15" s="47"/>
      <c r="F15" s="105"/>
      <c r="G15" s="105"/>
      <c r="H15" s="105"/>
      <c r="K15" s="105"/>
    </row>
    <row r="16" s="117" customFormat="1" customHeight="1" spans="1:11">
      <c r="A16" s="57" t="s">
        <v>397</v>
      </c>
      <c r="B16" s="132" t="s">
        <v>398</v>
      </c>
      <c r="C16" s="51">
        <f t="shared" si="1"/>
        <v>0</v>
      </c>
      <c r="D16" s="47"/>
      <c r="E16" s="47"/>
      <c r="F16" s="105"/>
      <c r="G16" s="105"/>
      <c r="K16" s="105"/>
    </row>
    <row r="17" s="117" customFormat="1" customHeight="1" spans="1:11">
      <c r="A17" s="57" t="s">
        <v>399</v>
      </c>
      <c r="B17" s="132" t="s">
        <v>400</v>
      </c>
      <c r="C17" s="51">
        <f t="shared" si="1"/>
        <v>1.0592</v>
      </c>
      <c r="D17" s="47">
        <v>1.0592</v>
      </c>
      <c r="E17" s="47"/>
      <c r="F17" s="105"/>
      <c r="G17" s="105"/>
      <c r="K17" s="105"/>
    </row>
    <row r="18" s="117" customFormat="1" customHeight="1" spans="1:11">
      <c r="A18" s="57" t="s">
        <v>401</v>
      </c>
      <c r="B18" s="132" t="s">
        <v>402</v>
      </c>
      <c r="C18" s="51">
        <f t="shared" si="1"/>
        <v>11.554</v>
      </c>
      <c r="D18" s="47">
        <v>11.554</v>
      </c>
      <c r="E18" s="47"/>
      <c r="F18" s="105"/>
      <c r="G18" s="105"/>
      <c r="K18" s="105"/>
    </row>
    <row r="19" s="117" customFormat="1" customHeight="1" spans="1:11">
      <c r="A19" s="57" t="s">
        <v>403</v>
      </c>
      <c r="B19" s="132" t="s">
        <v>404</v>
      </c>
      <c r="C19" s="51">
        <f t="shared" si="1"/>
        <v>0</v>
      </c>
      <c r="D19" s="47"/>
      <c r="E19" s="47"/>
      <c r="F19" s="105"/>
      <c r="G19" s="105"/>
      <c r="I19" s="105"/>
      <c r="K19" s="105"/>
    </row>
    <row r="20" s="117" customFormat="1" customHeight="1" spans="1:11">
      <c r="A20" s="57" t="s">
        <v>405</v>
      </c>
      <c r="B20" s="132" t="s">
        <v>406</v>
      </c>
      <c r="C20" s="51">
        <f t="shared" si="1"/>
        <v>100.18</v>
      </c>
      <c r="D20" s="47">
        <v>100.18</v>
      </c>
      <c r="E20" s="47"/>
      <c r="F20" s="105"/>
      <c r="G20" s="105"/>
      <c r="K20" s="105"/>
    </row>
    <row r="21" s="117" customFormat="1" customHeight="1" spans="1:7">
      <c r="A21" s="57" t="s">
        <v>407</v>
      </c>
      <c r="B21" s="132" t="s">
        <v>408</v>
      </c>
      <c r="C21" s="51">
        <f t="shared" si="1"/>
        <v>79.898</v>
      </c>
      <c r="D21" s="133">
        <f>SUM(D22:D49)</f>
        <v>0</v>
      </c>
      <c r="E21" s="133">
        <f>SUM(E22:E49)</f>
        <v>79.898</v>
      </c>
      <c r="F21" s="105"/>
      <c r="G21" s="105"/>
    </row>
    <row r="22" s="117" customFormat="1" customHeight="1" spans="1:14">
      <c r="A22" s="57" t="s">
        <v>409</v>
      </c>
      <c r="B22" s="134" t="s">
        <v>410</v>
      </c>
      <c r="C22" s="51">
        <f t="shared" si="1"/>
        <v>1.9</v>
      </c>
      <c r="D22" s="47"/>
      <c r="E22" s="47">
        <v>1.9</v>
      </c>
      <c r="F22" s="105"/>
      <c r="G22" s="105"/>
      <c r="H22" s="105"/>
      <c r="N22" s="105"/>
    </row>
    <row r="23" s="117" customFormat="1" customHeight="1" spans="1:7">
      <c r="A23" s="57" t="s">
        <v>411</v>
      </c>
      <c r="B23" s="135" t="s">
        <v>412</v>
      </c>
      <c r="C23" s="51">
        <f t="shared" si="1"/>
        <v>0.2</v>
      </c>
      <c r="D23" s="47"/>
      <c r="E23" s="47">
        <v>0.2</v>
      </c>
      <c r="F23" s="105"/>
      <c r="G23" s="105"/>
    </row>
    <row r="24" s="117" customFormat="1" customHeight="1" spans="1:10">
      <c r="A24" s="57" t="s">
        <v>413</v>
      </c>
      <c r="B24" s="135" t="s">
        <v>414</v>
      </c>
      <c r="C24" s="51">
        <f t="shared" si="1"/>
        <v>0</v>
      </c>
      <c r="D24" s="47"/>
      <c r="E24" s="47"/>
      <c r="F24" s="105"/>
      <c r="H24" s="105"/>
      <c r="J24" s="105"/>
    </row>
    <row r="25" s="117" customFormat="1" customHeight="1" spans="1:8">
      <c r="A25" s="57" t="s">
        <v>415</v>
      </c>
      <c r="B25" s="135" t="s">
        <v>416</v>
      </c>
      <c r="C25" s="51">
        <f t="shared" si="1"/>
        <v>0.08</v>
      </c>
      <c r="D25" s="47"/>
      <c r="E25" s="47">
        <v>0.08</v>
      </c>
      <c r="F25" s="105"/>
      <c r="G25" s="105"/>
      <c r="H25" s="105"/>
    </row>
    <row r="26" s="117" customFormat="1" customHeight="1" spans="1:6">
      <c r="A26" s="57" t="s">
        <v>417</v>
      </c>
      <c r="B26" s="135" t="s">
        <v>418</v>
      </c>
      <c r="C26" s="51">
        <f t="shared" si="1"/>
        <v>0.408</v>
      </c>
      <c r="D26" s="47"/>
      <c r="E26" s="47">
        <v>0.408</v>
      </c>
      <c r="F26" s="105"/>
    </row>
    <row r="27" s="117" customFormat="1" customHeight="1" spans="1:12">
      <c r="A27" s="57" t="s">
        <v>419</v>
      </c>
      <c r="B27" s="135" t="s">
        <v>420</v>
      </c>
      <c r="C27" s="51">
        <f t="shared" si="1"/>
        <v>1.48</v>
      </c>
      <c r="D27" s="47"/>
      <c r="E27" s="47">
        <v>1.48</v>
      </c>
      <c r="F27" s="105"/>
      <c r="G27" s="105"/>
      <c r="I27" s="105"/>
      <c r="L27" s="105"/>
    </row>
    <row r="28" s="117" customFormat="1" customHeight="1" spans="1:8">
      <c r="A28" s="57" t="s">
        <v>421</v>
      </c>
      <c r="B28" s="135" t="s">
        <v>422</v>
      </c>
      <c r="C28" s="51">
        <f t="shared" si="1"/>
        <v>0.88</v>
      </c>
      <c r="D28" s="47"/>
      <c r="E28" s="47">
        <v>0.88</v>
      </c>
      <c r="F28" s="105"/>
      <c r="G28" s="105"/>
      <c r="H28" s="105"/>
    </row>
    <row r="29" s="117" customFormat="1" customHeight="1" spans="1:7">
      <c r="A29" s="57" t="s">
        <v>423</v>
      </c>
      <c r="B29" s="135" t="s">
        <v>424</v>
      </c>
      <c r="C29" s="51">
        <f t="shared" si="1"/>
        <v>0</v>
      </c>
      <c r="D29" s="47"/>
      <c r="E29" s="47"/>
      <c r="F29" s="105"/>
      <c r="G29" s="105"/>
    </row>
    <row r="30" s="117" customFormat="1" customHeight="1" spans="1:7">
      <c r="A30" s="57" t="s">
        <v>425</v>
      </c>
      <c r="B30" s="135" t="s">
        <v>426</v>
      </c>
      <c r="C30" s="51">
        <f t="shared" si="1"/>
        <v>0.92</v>
      </c>
      <c r="D30" s="47"/>
      <c r="E30" s="47">
        <v>0.92</v>
      </c>
      <c r="F30" s="105"/>
      <c r="G30" s="105"/>
    </row>
    <row r="31" s="117" customFormat="1" customHeight="1" spans="1:7">
      <c r="A31" s="57" t="s">
        <v>427</v>
      </c>
      <c r="B31" s="134" t="s">
        <v>428</v>
      </c>
      <c r="C31" s="51">
        <f t="shared" si="1"/>
        <v>4.37</v>
      </c>
      <c r="D31" s="47"/>
      <c r="E31" s="47">
        <v>4.37</v>
      </c>
      <c r="F31" s="105"/>
      <c r="G31" s="105"/>
    </row>
    <row r="32" s="117" customFormat="1" customHeight="1" spans="1:16">
      <c r="A32" s="57" t="s">
        <v>429</v>
      </c>
      <c r="B32" s="134" t="s">
        <v>430</v>
      </c>
      <c r="C32" s="51">
        <f t="shared" si="1"/>
        <v>0</v>
      </c>
      <c r="D32" s="47"/>
      <c r="E32" s="47"/>
      <c r="F32" s="105"/>
      <c r="G32" s="105"/>
      <c r="P32" s="105"/>
    </row>
    <row r="33" s="117" customFormat="1" customHeight="1" spans="1:11">
      <c r="A33" s="57" t="s">
        <v>431</v>
      </c>
      <c r="B33" s="135" t="s">
        <v>432</v>
      </c>
      <c r="C33" s="51">
        <f t="shared" si="1"/>
        <v>1</v>
      </c>
      <c r="D33" s="47"/>
      <c r="E33" s="47">
        <v>1</v>
      </c>
      <c r="F33" s="105"/>
      <c r="G33" s="105"/>
      <c r="H33" s="105"/>
      <c r="K33" s="105"/>
    </row>
    <row r="34" s="117" customFormat="1" customHeight="1" spans="1:9">
      <c r="A34" s="57" t="s">
        <v>433</v>
      </c>
      <c r="B34" s="135" t="s">
        <v>434</v>
      </c>
      <c r="C34" s="51">
        <f t="shared" si="1"/>
        <v>0</v>
      </c>
      <c r="D34" s="47"/>
      <c r="E34" s="47"/>
      <c r="F34" s="105"/>
      <c r="G34" s="105"/>
      <c r="H34" s="105"/>
      <c r="I34" s="105"/>
    </row>
    <row r="35" s="117" customFormat="1" customHeight="1" spans="1:10">
      <c r="A35" s="57" t="s">
        <v>435</v>
      </c>
      <c r="B35" s="135" t="s">
        <v>436</v>
      </c>
      <c r="C35" s="51">
        <f t="shared" si="1"/>
        <v>0</v>
      </c>
      <c r="D35" s="47"/>
      <c r="E35" s="47"/>
      <c r="F35" s="105"/>
      <c r="G35" s="105"/>
      <c r="H35" s="105"/>
      <c r="I35" s="105"/>
      <c r="J35" s="105"/>
    </row>
    <row r="36" s="117" customFormat="1" customHeight="1" spans="1:8">
      <c r="A36" s="57" t="s">
        <v>437</v>
      </c>
      <c r="B36" s="135" t="s">
        <v>438</v>
      </c>
      <c r="C36" s="51">
        <f t="shared" si="1"/>
        <v>0.26</v>
      </c>
      <c r="D36" s="47"/>
      <c r="E36" s="47">
        <v>0.26</v>
      </c>
      <c r="F36" s="105"/>
      <c r="G36" s="105"/>
      <c r="H36" s="105"/>
    </row>
    <row r="37" s="117" customFormat="1" customHeight="1" spans="1:9">
      <c r="A37" s="57" t="s">
        <v>439</v>
      </c>
      <c r="B37" s="135" t="s">
        <v>440</v>
      </c>
      <c r="C37" s="51">
        <f t="shared" si="1"/>
        <v>0</v>
      </c>
      <c r="D37" s="47"/>
      <c r="E37" s="47"/>
      <c r="F37" s="105"/>
      <c r="I37" s="105"/>
    </row>
    <row r="38" s="117" customFormat="1" customHeight="1" spans="1:8">
      <c r="A38" s="57" t="s">
        <v>441</v>
      </c>
      <c r="B38" s="135" t="s">
        <v>442</v>
      </c>
      <c r="C38" s="51">
        <f t="shared" si="1"/>
        <v>0</v>
      </c>
      <c r="D38" s="47"/>
      <c r="E38" s="47"/>
      <c r="F38" s="105"/>
      <c r="G38" s="105"/>
      <c r="H38" s="105"/>
    </row>
    <row r="39" s="117" customFormat="1" customHeight="1" spans="1:6">
      <c r="A39" s="57" t="s">
        <v>443</v>
      </c>
      <c r="B39" s="135" t="s">
        <v>444</v>
      </c>
      <c r="C39" s="51">
        <f t="shared" si="1"/>
        <v>0</v>
      </c>
      <c r="D39" s="47"/>
      <c r="E39" s="47"/>
      <c r="F39" s="105"/>
    </row>
    <row r="40" s="117" customFormat="1" customHeight="1" spans="1:8">
      <c r="A40" s="57" t="s">
        <v>445</v>
      </c>
      <c r="B40" s="135" t="s">
        <v>446</v>
      </c>
      <c r="C40" s="51">
        <f t="shared" si="1"/>
        <v>0</v>
      </c>
      <c r="D40" s="47"/>
      <c r="E40" s="47"/>
      <c r="F40" s="105"/>
      <c r="G40" s="105"/>
      <c r="H40" s="105"/>
    </row>
    <row r="41" s="117" customFormat="1" customHeight="1" spans="1:8">
      <c r="A41" s="57" t="s">
        <v>447</v>
      </c>
      <c r="B41" s="135" t="s">
        <v>448</v>
      </c>
      <c r="C41" s="51">
        <f t="shared" si="1"/>
        <v>0</v>
      </c>
      <c r="D41" s="47"/>
      <c r="E41" s="47"/>
      <c r="F41" s="105"/>
      <c r="G41" s="105"/>
      <c r="H41" s="105"/>
    </row>
    <row r="42" s="117" customFormat="1" customHeight="1" spans="1:19">
      <c r="A42" s="57" t="s">
        <v>449</v>
      </c>
      <c r="B42" s="135" t="s">
        <v>450</v>
      </c>
      <c r="C42" s="51">
        <f t="shared" si="1"/>
        <v>3.2</v>
      </c>
      <c r="D42" s="47"/>
      <c r="E42" s="47">
        <v>3.2</v>
      </c>
      <c r="F42" s="105"/>
      <c r="G42" s="105"/>
      <c r="J42" s="105"/>
      <c r="S42" s="105"/>
    </row>
    <row r="43" s="117" customFormat="1" customHeight="1" spans="1:7">
      <c r="A43" s="57" t="s">
        <v>451</v>
      </c>
      <c r="B43" s="135" t="s">
        <v>452</v>
      </c>
      <c r="C43" s="51">
        <f t="shared" si="1"/>
        <v>0</v>
      </c>
      <c r="D43" s="47"/>
      <c r="E43" s="47"/>
      <c r="F43" s="105"/>
      <c r="G43" s="105"/>
    </row>
    <row r="44" s="117" customFormat="1" customHeight="1" spans="1:9">
      <c r="A44" s="57" t="s">
        <v>453</v>
      </c>
      <c r="B44" s="134" t="s">
        <v>454</v>
      </c>
      <c r="C44" s="51">
        <f t="shared" si="1"/>
        <v>7</v>
      </c>
      <c r="D44" s="47"/>
      <c r="E44" s="47">
        <v>7</v>
      </c>
      <c r="F44" s="105"/>
      <c r="G44" s="105"/>
      <c r="H44" s="105"/>
      <c r="I44" s="105"/>
    </row>
    <row r="45" s="117" customFormat="1" customHeight="1" spans="1:7">
      <c r="A45" s="57" t="s">
        <v>455</v>
      </c>
      <c r="B45" s="135" t="s">
        <v>456</v>
      </c>
      <c r="C45" s="51">
        <f t="shared" si="1"/>
        <v>0</v>
      </c>
      <c r="D45" s="47"/>
      <c r="E45" s="47"/>
      <c r="F45" s="105"/>
      <c r="G45" s="105"/>
    </row>
    <row r="46" s="117" customFormat="1" customHeight="1" spans="1:16">
      <c r="A46" s="57" t="s">
        <v>457</v>
      </c>
      <c r="B46" s="135" t="s">
        <v>458</v>
      </c>
      <c r="C46" s="51">
        <f t="shared" si="1"/>
        <v>0</v>
      </c>
      <c r="D46" s="47"/>
      <c r="E46" s="47"/>
      <c r="F46" s="105"/>
      <c r="G46" s="105"/>
      <c r="I46" s="105"/>
      <c r="P46" s="105"/>
    </row>
    <row r="47" s="117" customFormat="1" customHeight="1" spans="1:16">
      <c r="A47" s="57" t="s">
        <v>459</v>
      </c>
      <c r="B47" s="135" t="s">
        <v>460</v>
      </c>
      <c r="C47" s="51">
        <f t="shared" si="1"/>
        <v>0</v>
      </c>
      <c r="D47" s="47"/>
      <c r="E47" s="47"/>
      <c r="F47" s="105"/>
      <c r="G47" s="105"/>
      <c r="H47" s="105"/>
      <c r="P47" s="105"/>
    </row>
    <row r="48" s="117" customFormat="1" customHeight="1" spans="1:10">
      <c r="A48" s="57" t="s">
        <v>461</v>
      </c>
      <c r="B48" s="135" t="s">
        <v>462</v>
      </c>
      <c r="C48" s="51">
        <f t="shared" si="1"/>
        <v>0</v>
      </c>
      <c r="D48" s="47"/>
      <c r="E48" s="47"/>
      <c r="F48" s="105"/>
      <c r="G48" s="105"/>
      <c r="H48" s="105"/>
      <c r="J48" s="105"/>
    </row>
    <row r="49" s="117" customFormat="1" customHeight="1" spans="1:9">
      <c r="A49" s="57" t="s">
        <v>463</v>
      </c>
      <c r="B49" s="135" t="s">
        <v>464</v>
      </c>
      <c r="C49" s="51">
        <f t="shared" si="1"/>
        <v>58.2</v>
      </c>
      <c r="D49" s="47"/>
      <c r="E49" s="47">
        <v>58.2</v>
      </c>
      <c r="F49" s="105"/>
      <c r="G49" s="105"/>
      <c r="H49" s="105"/>
      <c r="I49" s="105"/>
    </row>
    <row r="50" s="117" customFormat="1" customHeight="1" spans="1:8">
      <c r="A50" s="57" t="s">
        <v>465</v>
      </c>
      <c r="B50" s="132" t="s">
        <v>466</v>
      </c>
      <c r="C50" s="51">
        <f t="shared" si="1"/>
        <v>8</v>
      </c>
      <c r="D50" s="133">
        <f>SUM(D51:D57)</f>
        <v>8</v>
      </c>
      <c r="E50" s="133">
        <f>SUM(E51:E57)</f>
        <v>0</v>
      </c>
      <c r="F50" s="105"/>
      <c r="H50" s="105"/>
    </row>
    <row r="51" s="117" customFormat="1" customHeight="1" spans="1:7">
      <c r="A51" s="57" t="s">
        <v>467</v>
      </c>
      <c r="B51" s="135" t="s">
        <v>468</v>
      </c>
      <c r="C51" s="51">
        <f t="shared" si="1"/>
        <v>0</v>
      </c>
      <c r="D51" s="47"/>
      <c r="E51" s="47"/>
      <c r="F51" s="105"/>
      <c r="G51" s="105"/>
    </row>
    <row r="52" s="117" customFormat="1" customHeight="1" spans="1:10">
      <c r="A52" s="57" t="s">
        <v>469</v>
      </c>
      <c r="B52" s="135" t="s">
        <v>470</v>
      </c>
      <c r="C52" s="51">
        <f t="shared" si="1"/>
        <v>0</v>
      </c>
      <c r="D52" s="47"/>
      <c r="E52" s="47"/>
      <c r="F52" s="105"/>
      <c r="G52" s="105"/>
      <c r="I52" s="105"/>
      <c r="J52" s="105"/>
    </row>
    <row r="53" s="117" customFormat="1" customHeight="1" spans="1:8">
      <c r="A53" s="57" t="s">
        <v>471</v>
      </c>
      <c r="B53" s="135" t="s">
        <v>404</v>
      </c>
      <c r="C53" s="51">
        <f t="shared" si="1"/>
        <v>0</v>
      </c>
      <c r="D53" s="47"/>
      <c r="E53" s="47"/>
      <c r="F53" s="105"/>
      <c r="G53" s="105"/>
      <c r="H53" s="105"/>
    </row>
    <row r="54" s="117" customFormat="1" customHeight="1" spans="1:7">
      <c r="A54" s="57" t="s">
        <v>472</v>
      </c>
      <c r="B54" s="135" t="s">
        <v>473</v>
      </c>
      <c r="C54" s="51">
        <f t="shared" si="1"/>
        <v>0</v>
      </c>
      <c r="D54" s="47"/>
      <c r="E54" s="47"/>
      <c r="F54" s="105"/>
      <c r="G54" s="105"/>
    </row>
    <row r="55" s="117" customFormat="1" customHeight="1" spans="1:7">
      <c r="A55" s="57" t="s">
        <v>474</v>
      </c>
      <c r="B55" s="135" t="s">
        <v>475</v>
      </c>
      <c r="C55" s="51">
        <f t="shared" si="1"/>
        <v>0</v>
      </c>
      <c r="D55" s="47"/>
      <c r="E55" s="47"/>
      <c r="F55" s="105"/>
      <c r="G55" s="105"/>
    </row>
    <row r="56" s="117" customFormat="1" customHeight="1" spans="1:7">
      <c r="A56" s="57" t="s">
        <v>476</v>
      </c>
      <c r="B56" s="135" t="s">
        <v>477</v>
      </c>
      <c r="C56" s="51">
        <f t="shared" si="1"/>
        <v>0</v>
      </c>
      <c r="D56" s="47"/>
      <c r="E56" s="47"/>
      <c r="F56" s="105"/>
      <c r="G56" s="105"/>
    </row>
    <row r="57" s="117" customFormat="1" customHeight="1" spans="1:6">
      <c r="A57" s="57" t="s">
        <v>478</v>
      </c>
      <c r="B57" s="135" t="s">
        <v>479</v>
      </c>
      <c r="C57" s="51">
        <f t="shared" si="1"/>
        <v>8</v>
      </c>
      <c r="D57" s="47">
        <v>8</v>
      </c>
      <c r="E57" s="47"/>
      <c r="F57" s="105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8" sqref="L8"/>
    </sheetView>
  </sheetViews>
  <sheetFormatPr defaultColWidth="6.875" defaultRowHeight="12.75" customHeight="1"/>
  <cols>
    <col min="1" max="5" width="11.625" style="33" hidden="1" customWidth="1"/>
    <col min="6" max="6" width="16.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ht="20.1" customHeight="1" spans="1:12">
      <c r="A1" s="34" t="s">
        <v>338</v>
      </c>
      <c r="G1" s="34" t="s">
        <v>480</v>
      </c>
      <c r="L1" s="124"/>
    </row>
    <row r="2" ht="42" customHeight="1" spans="1:12">
      <c r="A2" s="106" t="s">
        <v>481</v>
      </c>
      <c r="B2" s="107"/>
      <c r="C2" s="107"/>
      <c r="D2" s="107"/>
      <c r="E2" s="107"/>
      <c r="F2" s="107"/>
      <c r="G2" s="106" t="s">
        <v>482</v>
      </c>
      <c r="H2" s="107"/>
      <c r="I2" s="107"/>
      <c r="J2" s="107"/>
      <c r="K2" s="107"/>
      <c r="L2" s="107"/>
    </row>
    <row r="3" ht="20.1" customHeight="1" spans="1:12">
      <c r="A3" s="11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3" t="s">
        <v>313</v>
      </c>
    </row>
    <row r="5" ht="28.5" customHeight="1" spans="1:12">
      <c r="A5" s="62" t="s">
        <v>483</v>
      </c>
      <c r="B5" s="62"/>
      <c r="C5" s="62"/>
      <c r="D5" s="62"/>
      <c r="E5" s="62"/>
      <c r="F5" s="111"/>
      <c r="G5" s="62" t="s">
        <v>341</v>
      </c>
      <c r="H5" s="62"/>
      <c r="I5" s="62"/>
      <c r="J5" s="62"/>
      <c r="K5" s="62"/>
      <c r="L5" s="62"/>
    </row>
    <row r="6" ht="28.5" customHeight="1" spans="1:12">
      <c r="A6" s="80" t="s">
        <v>318</v>
      </c>
      <c r="B6" s="118" t="s">
        <v>484</v>
      </c>
      <c r="C6" s="80" t="s">
        <v>485</v>
      </c>
      <c r="D6" s="80"/>
      <c r="E6" s="80"/>
      <c r="F6" s="119" t="s">
        <v>486</v>
      </c>
      <c r="G6" s="62" t="s">
        <v>318</v>
      </c>
      <c r="H6" s="29" t="s">
        <v>484</v>
      </c>
      <c r="I6" s="62" t="s">
        <v>485</v>
      </c>
      <c r="J6" s="62"/>
      <c r="K6" s="62"/>
      <c r="L6" s="62" t="s">
        <v>486</v>
      </c>
    </row>
    <row r="7" ht="28.5" customHeight="1" spans="1:12">
      <c r="A7" s="112"/>
      <c r="B7" s="44"/>
      <c r="C7" s="113" t="s">
        <v>344</v>
      </c>
      <c r="D7" s="120" t="s">
        <v>487</v>
      </c>
      <c r="E7" s="120" t="s">
        <v>488</v>
      </c>
      <c r="F7" s="112"/>
      <c r="G7" s="62"/>
      <c r="H7" s="29"/>
      <c r="I7" s="62" t="s">
        <v>344</v>
      </c>
      <c r="J7" s="29" t="s">
        <v>487</v>
      </c>
      <c r="K7" s="29" t="s">
        <v>488</v>
      </c>
      <c r="L7" s="62"/>
    </row>
    <row r="8" ht="28.5" customHeight="1" spans="1:12">
      <c r="A8" s="121"/>
      <c r="B8" s="121"/>
      <c r="C8" s="121"/>
      <c r="D8" s="121"/>
      <c r="E8" s="121"/>
      <c r="F8" s="122"/>
      <c r="G8" s="123">
        <f>SUM(H8:I8,L8)</f>
        <v>0</v>
      </c>
      <c r="H8" s="47">
        <v>0</v>
      </c>
      <c r="I8" s="125">
        <f>SUM(J8:K8)</f>
        <v>0</v>
      </c>
      <c r="J8" s="126">
        <v>0</v>
      </c>
      <c r="K8" s="127"/>
      <c r="L8" s="47">
        <v>0</v>
      </c>
    </row>
    <row r="9" ht="22.5" customHeight="1" spans="2:12">
      <c r="B9" s="35"/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J11" s="35"/>
      <c r="K11" s="35"/>
      <c r="L11" s="35"/>
    </row>
    <row r="12" customHeight="1" spans="7:12">
      <c r="G12" s="35"/>
      <c r="H12" s="35"/>
      <c r="I12" s="35"/>
      <c r="L12" s="35"/>
    </row>
    <row r="13" customHeight="1" spans="6:11">
      <c r="F13" s="35"/>
      <c r="G13" s="35"/>
      <c r="H13" s="35"/>
      <c r="I13" s="35"/>
      <c r="J13" s="35"/>
      <c r="K13" s="35"/>
    </row>
    <row r="14" customHeight="1" spans="4:9">
      <c r="D14" s="35"/>
      <c r="G14" s="35"/>
      <c r="H14" s="35"/>
      <c r="I14" s="35"/>
    </row>
    <row r="15" customHeight="1" spans="10:10">
      <c r="J15" s="35"/>
    </row>
    <row r="16" customHeight="1" spans="11:12">
      <c r="K16" s="35"/>
      <c r="L16" s="35"/>
    </row>
    <row r="20" customHeight="1" spans="8:8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E8" sqref="E8"/>
    </sheetView>
  </sheetViews>
  <sheetFormatPr defaultColWidth="6.875" defaultRowHeight="12.75" customHeight="1" outlineLevelCol="4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ht="20.1" customHeight="1" spans="1:5">
      <c r="A1" s="34" t="s">
        <v>489</v>
      </c>
      <c r="E1" s="74"/>
    </row>
    <row r="2" ht="42.75" customHeight="1" spans="1:5">
      <c r="A2" s="106" t="s">
        <v>490</v>
      </c>
      <c r="B2" s="107"/>
      <c r="C2" s="107"/>
      <c r="D2" s="107"/>
      <c r="E2" s="107"/>
    </row>
    <row r="3" ht="20.1" customHeight="1" spans="1:5">
      <c r="A3" s="107"/>
      <c r="B3" s="107"/>
      <c r="C3" s="107"/>
      <c r="D3" s="107"/>
      <c r="E3" s="107"/>
    </row>
    <row r="4" ht="20.1" customHeight="1" spans="1:5">
      <c r="A4" s="108"/>
      <c r="B4" s="109"/>
      <c r="C4" s="109"/>
      <c r="D4" s="109"/>
      <c r="E4" s="110" t="s">
        <v>313</v>
      </c>
    </row>
    <row r="5" ht="20.1" customHeight="1" spans="1:5">
      <c r="A5" s="62" t="s">
        <v>342</v>
      </c>
      <c r="B5" s="111" t="s">
        <v>343</v>
      </c>
      <c r="C5" s="62" t="s">
        <v>491</v>
      </c>
      <c r="D5" s="62"/>
      <c r="E5" s="62"/>
    </row>
    <row r="6" ht="20.1" customHeight="1" spans="1:5">
      <c r="A6" s="112"/>
      <c r="B6" s="112"/>
      <c r="C6" s="113" t="s">
        <v>318</v>
      </c>
      <c r="D6" s="113" t="s">
        <v>345</v>
      </c>
      <c r="E6" s="113" t="s">
        <v>346</v>
      </c>
    </row>
    <row r="7" ht="20.1" customHeight="1" spans="1:5">
      <c r="A7" s="45" t="s">
        <v>318</v>
      </c>
      <c r="B7" s="46"/>
      <c r="C7" s="47"/>
      <c r="D7" s="47"/>
      <c r="E7" s="47"/>
    </row>
    <row r="8" ht="20.1" customHeight="1" spans="1:5">
      <c r="A8" s="48" t="s">
        <v>347</v>
      </c>
      <c r="B8" s="114" t="s">
        <v>492</v>
      </c>
      <c r="C8" s="47">
        <v>36.05</v>
      </c>
      <c r="D8" s="47">
        <v>36.05</v>
      </c>
      <c r="E8" s="47"/>
    </row>
    <row r="9" ht="20.1" customHeight="1" spans="1:5">
      <c r="A9" s="48" t="s">
        <v>493</v>
      </c>
      <c r="B9" s="114" t="s">
        <v>494</v>
      </c>
      <c r="C9" s="51">
        <f t="shared" ref="C9:C16" si="0">SUM(D9:E9)</f>
        <v>0</v>
      </c>
      <c r="D9" s="51">
        <f>SUM(D10:D12)</f>
        <v>0</v>
      </c>
      <c r="E9" s="51">
        <f>SUM(E10:E12)</f>
        <v>0</v>
      </c>
    </row>
    <row r="10" ht="20.1" customHeight="1" spans="1:5">
      <c r="A10" s="48" t="s">
        <v>495</v>
      </c>
      <c r="B10" s="114" t="s">
        <v>496</v>
      </c>
      <c r="C10" s="51">
        <f t="shared" si="0"/>
        <v>0</v>
      </c>
      <c r="D10" s="47"/>
      <c r="E10" s="47"/>
    </row>
    <row r="11" ht="20.1" customHeight="1" spans="1:5">
      <c r="A11" s="48" t="s">
        <v>497</v>
      </c>
      <c r="B11" s="114" t="s">
        <v>498</v>
      </c>
      <c r="C11" s="51">
        <f t="shared" si="0"/>
        <v>0</v>
      </c>
      <c r="D11" s="47"/>
      <c r="E11" s="47"/>
    </row>
    <row r="12" ht="20.1" customHeight="1" spans="1:5">
      <c r="A12" s="48" t="s">
        <v>499</v>
      </c>
      <c r="B12" s="114" t="s">
        <v>500</v>
      </c>
      <c r="C12" s="51">
        <f t="shared" si="0"/>
        <v>0</v>
      </c>
      <c r="D12" s="47"/>
      <c r="E12" s="47"/>
    </row>
    <row r="13" ht="20.1" customHeight="1" spans="1:5">
      <c r="A13" s="52"/>
      <c r="B13" s="114"/>
      <c r="C13" s="47">
        <f t="shared" si="0"/>
        <v>0</v>
      </c>
      <c r="D13" s="47"/>
      <c r="E13" s="47"/>
    </row>
    <row r="14" ht="20.1" customHeight="1" spans="1:5">
      <c r="A14" s="52"/>
      <c r="B14" s="114"/>
      <c r="C14" s="47">
        <f t="shared" si="0"/>
        <v>0</v>
      </c>
      <c r="D14" s="47"/>
      <c r="E14" s="47"/>
    </row>
    <row r="15" ht="20.1" customHeight="1" spans="1:5">
      <c r="A15" s="52"/>
      <c r="B15" s="114"/>
      <c r="C15" s="47">
        <f t="shared" si="0"/>
        <v>0</v>
      </c>
      <c r="D15" s="47"/>
      <c r="E15" s="47"/>
    </row>
    <row r="16" ht="20.1" customHeight="1" spans="1:5">
      <c r="A16" s="52"/>
      <c r="B16" s="114"/>
      <c r="C16" s="47">
        <f t="shared" si="0"/>
        <v>0</v>
      </c>
      <c r="D16" s="47"/>
      <c r="E16" s="47"/>
    </row>
    <row r="17" ht="20.25" customHeight="1" spans="1:5">
      <c r="A17" s="115" t="s">
        <v>501</v>
      </c>
      <c r="B17" s="35"/>
      <c r="C17" s="35"/>
      <c r="D17" s="35"/>
      <c r="E17" s="35"/>
    </row>
    <row r="18" ht="20.25" customHeight="1" spans="1:5">
      <c r="A18" s="35"/>
      <c r="B18" s="35"/>
      <c r="C18" s="35"/>
      <c r="D18" s="35"/>
      <c r="E18" s="35"/>
    </row>
    <row r="19" customHeight="1" spans="1:5">
      <c r="A19" s="35"/>
      <c r="B19" s="35"/>
      <c r="C19" s="35"/>
      <c r="E19" s="35"/>
    </row>
    <row r="20" customHeight="1" spans="1:5">
      <c r="A20" s="35"/>
      <c r="B20" s="35"/>
      <c r="C20" s="35"/>
      <c r="D20" s="35"/>
      <c r="E20" s="35"/>
    </row>
    <row r="21" customHeight="1" spans="1:5">
      <c r="A21" s="35"/>
      <c r="B21" s="35"/>
      <c r="C21" s="35"/>
      <c r="E21" s="35"/>
    </row>
    <row r="22" customHeight="1" spans="1:5">
      <c r="A22" s="35"/>
      <c r="B22" s="35"/>
      <c r="D22" s="35"/>
      <c r="E22" s="35"/>
    </row>
    <row r="23" customHeight="1" spans="1:5">
      <c r="A23" s="35"/>
      <c r="E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29" customHeight="1" spans="2:2">
      <c r="B29" s="35"/>
    </row>
    <row r="31" customHeight="1" spans="2:2">
      <c r="B31" s="35"/>
    </row>
    <row r="32" customHeight="1" spans="2:2">
      <c r="B32" s="35"/>
    </row>
    <row r="34" customHeight="1" spans="2:2">
      <c r="B34" s="35"/>
    </row>
    <row r="35" customHeight="1" spans="2:2">
      <c r="B35" s="35"/>
    </row>
    <row r="36" customHeight="1" spans="4:4">
      <c r="D36" s="35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D8" sqref="D8"/>
    </sheetView>
  </sheetViews>
  <sheetFormatPr defaultColWidth="6.875" defaultRowHeight="20.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customHeight="1" spans="1:251">
      <c r="A1" s="34" t="s">
        <v>502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</row>
    <row r="2" ht="38.25" customHeight="1" spans="1:251">
      <c r="A2" s="75" t="s">
        <v>503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ht="12.75" customHeight="1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customHeight="1" spans="1:251">
      <c r="A4" s="42"/>
      <c r="B4" s="78"/>
      <c r="C4" s="79"/>
      <c r="D4" s="43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</row>
    <row r="5" ht="23.25" customHeight="1" spans="1:251">
      <c r="A5" s="62" t="s">
        <v>314</v>
      </c>
      <c r="B5" s="62"/>
      <c r="C5" s="62" t="s">
        <v>315</v>
      </c>
      <c r="D5" s="6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</row>
    <row r="7" customHeight="1" spans="1:251">
      <c r="A7" s="82" t="s">
        <v>504</v>
      </c>
      <c r="B7" s="51">
        <f>'1 财政拨款收支总表'!B8</f>
        <v>157.2914</v>
      </c>
      <c r="C7" s="83" t="s">
        <v>325</v>
      </c>
      <c r="D7" s="84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</row>
    <row r="8" customHeight="1" spans="1:251">
      <c r="A8" s="85" t="s">
        <v>505</v>
      </c>
      <c r="B8" s="51">
        <f>'1 财政拨款收支总表'!B9</f>
        <v>0</v>
      </c>
      <c r="C8" s="86" t="s">
        <v>506</v>
      </c>
      <c r="D8" s="87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</row>
    <row r="9" customHeight="1" spans="1:251">
      <c r="A9" s="88" t="s">
        <v>507</v>
      </c>
      <c r="B9" s="51">
        <f>'1 财政拨款收支总表'!B10</f>
        <v>0</v>
      </c>
      <c r="C9" s="86" t="s">
        <v>327</v>
      </c>
      <c r="D9" s="87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</row>
    <row r="10" customHeight="1" spans="1:251">
      <c r="A10" s="89" t="s">
        <v>508</v>
      </c>
      <c r="B10" s="90"/>
      <c r="C10" s="86" t="s">
        <v>509</v>
      </c>
      <c r="D10" s="87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</row>
    <row r="11" customHeight="1" spans="1:251">
      <c r="A11" s="89" t="s">
        <v>510</v>
      </c>
      <c r="B11" s="90"/>
      <c r="C11" s="86" t="s">
        <v>511</v>
      </c>
      <c r="D11" s="87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</row>
    <row r="12" customHeight="1" spans="1:251">
      <c r="A12" s="89" t="s">
        <v>512</v>
      </c>
      <c r="B12" s="47"/>
      <c r="C12" s="91" t="s">
        <v>329</v>
      </c>
      <c r="D12" s="87">
        <v>36.0529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</row>
    <row r="13" customHeight="1" spans="1:251">
      <c r="A13" s="89"/>
      <c r="B13" s="92"/>
      <c r="C13" s="91" t="s">
        <v>331</v>
      </c>
      <c r="D13" s="87">
        <v>109.68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</row>
    <row r="14" customHeight="1" spans="1:251">
      <c r="A14" s="89"/>
      <c r="B14" s="92"/>
      <c r="C14" s="91" t="s">
        <v>332</v>
      </c>
      <c r="D14" s="87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</row>
    <row r="15" customHeight="1" spans="1:251">
      <c r="A15" s="89"/>
      <c r="B15" s="93"/>
      <c r="C15" s="86" t="s">
        <v>333</v>
      </c>
      <c r="D15" s="87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</row>
    <row r="16" customHeight="1" spans="1:251">
      <c r="A16" s="89"/>
      <c r="B16" s="93"/>
      <c r="C16" s="86" t="s">
        <v>513</v>
      </c>
      <c r="D16" s="87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</row>
    <row r="17" customHeight="1" spans="1:251">
      <c r="A17" s="89"/>
      <c r="B17" s="93"/>
      <c r="C17" s="86" t="s">
        <v>514</v>
      </c>
      <c r="D17" s="87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</row>
    <row r="18" customHeight="1" spans="1:251">
      <c r="A18" s="89"/>
      <c r="B18" s="93"/>
      <c r="C18" s="86" t="s">
        <v>515</v>
      </c>
      <c r="D18" s="87">
        <v>11.5541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</row>
    <row r="19" customHeight="1" spans="1:251">
      <c r="A19" s="94" t="s">
        <v>516</v>
      </c>
      <c r="B19" s="95">
        <f>SUM(B7:B12)</f>
        <v>157.2914</v>
      </c>
      <c r="C19" s="96" t="s">
        <v>517</v>
      </c>
      <c r="D19" s="97">
        <f>SUM(D7:D18)</f>
        <v>157.287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</row>
    <row r="20" customHeight="1" spans="1:251">
      <c r="A20" s="89" t="s">
        <v>518</v>
      </c>
      <c r="B20" s="98"/>
      <c r="C20" s="99" t="s">
        <v>519</v>
      </c>
      <c r="D20" s="97">
        <f>B22-D19</f>
        <v>0.00440000000000396</v>
      </c>
      <c r="E20" s="3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</row>
    <row r="21" customHeight="1" spans="1:251">
      <c r="A21" s="89" t="s">
        <v>520</v>
      </c>
      <c r="B21" s="47"/>
      <c r="C21" s="100"/>
      <c r="D21" s="101"/>
      <c r="E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</row>
    <row r="22" customHeight="1" spans="1:5">
      <c r="A22" s="102" t="s">
        <v>521</v>
      </c>
      <c r="B22" s="103">
        <f>SUM(B19:B21)</f>
        <v>157.2914</v>
      </c>
      <c r="C22" s="104" t="s">
        <v>522</v>
      </c>
      <c r="D22" s="97">
        <f>SUM(D19:D20)</f>
        <v>157.2914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showZeros="0" workbookViewId="0">
      <selection activeCell="G7" sqref="G7"/>
    </sheetView>
  </sheetViews>
  <sheetFormatPr defaultColWidth="6.875" defaultRowHeight="12.75" customHeight="1"/>
  <cols>
    <col min="1" max="1" width="11.875" style="33" customWidth="1"/>
    <col min="2" max="2" width="31.12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ht="20.1" customHeight="1" spans="1:12">
      <c r="A1" s="34" t="s">
        <v>523</v>
      </c>
      <c r="L1" s="69"/>
    </row>
    <row r="2" ht="43.5" customHeight="1" spans="1:12">
      <c r="A2" s="59" t="s">
        <v>524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70" t="s">
        <v>313</v>
      </c>
    </row>
    <row r="5" ht="24" customHeight="1" spans="1:12">
      <c r="A5" s="62" t="s">
        <v>525</v>
      </c>
      <c r="B5" s="62"/>
      <c r="C5" s="63" t="s">
        <v>318</v>
      </c>
      <c r="D5" s="29" t="s">
        <v>520</v>
      </c>
      <c r="E5" s="29" t="s">
        <v>504</v>
      </c>
      <c r="F5" s="29" t="s">
        <v>505</v>
      </c>
      <c r="G5" s="29" t="s">
        <v>507</v>
      </c>
      <c r="H5" s="64" t="s">
        <v>508</v>
      </c>
      <c r="I5" s="63"/>
      <c r="J5" s="29" t="s">
        <v>510</v>
      </c>
      <c r="K5" s="29" t="s">
        <v>512</v>
      </c>
      <c r="L5" s="71" t="s">
        <v>518</v>
      </c>
    </row>
    <row r="6" ht="42" customHeight="1" spans="1:12">
      <c r="A6" s="65" t="s">
        <v>342</v>
      </c>
      <c r="B6" s="66" t="s">
        <v>343</v>
      </c>
      <c r="C6" s="44"/>
      <c r="D6" s="44"/>
      <c r="E6" s="44"/>
      <c r="F6" s="44"/>
      <c r="G6" s="44"/>
      <c r="H6" s="29" t="s">
        <v>526</v>
      </c>
      <c r="I6" s="29" t="s">
        <v>527</v>
      </c>
      <c r="J6" s="44"/>
      <c r="K6" s="44"/>
      <c r="L6" s="44"/>
    </row>
    <row r="7" s="58" customFormat="1" ht="20.1" customHeight="1" spans="1:12">
      <c r="A7" s="45" t="s">
        <v>318</v>
      </c>
      <c r="B7" s="46"/>
      <c r="C7" s="67">
        <f>C8</f>
        <v>157.2873</v>
      </c>
      <c r="D7" s="67"/>
      <c r="E7" s="67">
        <f>E8</f>
        <v>157.2873</v>
      </c>
      <c r="F7" s="67"/>
      <c r="G7" s="67"/>
      <c r="H7" s="67"/>
      <c r="I7" s="67"/>
      <c r="J7" s="67"/>
      <c r="K7" s="67"/>
      <c r="L7" s="67"/>
    </row>
    <row r="8" s="58" customFormat="1" ht="20.1" customHeight="1" spans="1:12">
      <c r="A8" s="48" t="s">
        <v>347</v>
      </c>
      <c r="B8" s="49" t="s">
        <v>348</v>
      </c>
      <c r="C8" s="47">
        <f>C9</f>
        <v>157.2873</v>
      </c>
      <c r="D8" s="47"/>
      <c r="E8" s="47">
        <f>E9</f>
        <v>157.2873</v>
      </c>
      <c r="F8" s="47"/>
      <c r="G8" s="47"/>
      <c r="H8" s="47"/>
      <c r="I8" s="47"/>
      <c r="J8" s="47"/>
      <c r="K8" s="47"/>
      <c r="L8" s="47"/>
    </row>
    <row r="9" s="58" customFormat="1" ht="20.1" customHeight="1" spans="1:12">
      <c r="A9" s="48" t="s">
        <v>349</v>
      </c>
      <c r="B9" s="50" t="s">
        <v>350</v>
      </c>
      <c r="C9" s="51">
        <f t="shared" ref="C9:C20" si="0">SUM(D9:L9)</f>
        <v>157.2873</v>
      </c>
      <c r="D9" s="51">
        <f>SUM(D10:D20)</f>
        <v>0</v>
      </c>
      <c r="E9" s="51">
        <f t="shared" ref="E9:L9" si="1">SUM(E10:E20)</f>
        <v>157.2873</v>
      </c>
      <c r="F9" s="51">
        <f t="shared" si="1"/>
        <v>0</v>
      </c>
      <c r="G9" s="51">
        <f t="shared" si="1"/>
        <v>0</v>
      </c>
      <c r="H9" s="51">
        <f t="shared" si="1"/>
        <v>0</v>
      </c>
      <c r="I9" s="51">
        <f t="shared" si="1"/>
        <v>0</v>
      </c>
      <c r="J9" s="51">
        <f t="shared" si="1"/>
        <v>0</v>
      </c>
      <c r="K9" s="51">
        <f t="shared" si="1"/>
        <v>0</v>
      </c>
      <c r="L9" s="51">
        <f t="shared" si="1"/>
        <v>0</v>
      </c>
    </row>
    <row r="10" s="58" customFormat="1" ht="20.1" customHeight="1" spans="1:12">
      <c r="A10" s="48" t="s">
        <v>351</v>
      </c>
      <c r="B10" s="52" t="s">
        <v>352</v>
      </c>
      <c r="C10" s="51">
        <f t="shared" si="0"/>
        <v>15.2903</v>
      </c>
      <c r="D10" s="47"/>
      <c r="E10" s="53">
        <v>15.2903</v>
      </c>
      <c r="F10" s="47"/>
      <c r="G10" s="47"/>
      <c r="H10" s="47"/>
      <c r="I10" s="47"/>
      <c r="J10" s="47"/>
      <c r="K10" s="47"/>
      <c r="L10" s="47"/>
    </row>
    <row r="11" s="58" customFormat="1" ht="20.1" customHeight="1" spans="1:12">
      <c r="A11" s="48" t="s">
        <v>353</v>
      </c>
      <c r="B11" s="52" t="s">
        <v>354</v>
      </c>
      <c r="C11" s="51">
        <f t="shared" si="0"/>
        <v>7.6452</v>
      </c>
      <c r="D11" s="47"/>
      <c r="E11" s="53">
        <v>7.6452</v>
      </c>
      <c r="F11" s="47"/>
      <c r="G11" s="47"/>
      <c r="H11" s="47"/>
      <c r="I11" s="47"/>
      <c r="J11" s="47"/>
      <c r="K11" s="47"/>
      <c r="L11" s="47"/>
    </row>
    <row r="12" s="58" customFormat="1" ht="20.1" customHeight="1" spans="1:12">
      <c r="A12" s="48" t="s">
        <v>355</v>
      </c>
      <c r="B12" s="52" t="s">
        <v>356</v>
      </c>
      <c r="C12" s="51">
        <f t="shared" si="0"/>
        <v>0</v>
      </c>
      <c r="D12" s="47"/>
      <c r="E12" s="53"/>
      <c r="F12" s="47"/>
      <c r="G12" s="47"/>
      <c r="H12" s="47"/>
      <c r="I12" s="47"/>
      <c r="J12" s="47"/>
      <c r="K12" s="47"/>
      <c r="L12" s="47"/>
    </row>
    <row r="13" s="58" customFormat="1" ht="20.1" customHeight="1" spans="1:12">
      <c r="A13" s="48" t="s">
        <v>357</v>
      </c>
      <c r="B13" s="52" t="s">
        <v>358</v>
      </c>
      <c r="C13" s="51">
        <f t="shared" si="0"/>
        <v>8</v>
      </c>
      <c r="D13" s="47"/>
      <c r="E13" s="53">
        <v>8</v>
      </c>
      <c r="F13" s="47"/>
      <c r="G13" s="47"/>
      <c r="H13" s="47"/>
      <c r="I13" s="47"/>
      <c r="J13" s="47"/>
      <c r="K13" s="47"/>
      <c r="L13" s="47"/>
    </row>
    <row r="14" s="58" customFormat="1" ht="20.1" customHeight="1" spans="1:12">
      <c r="A14" s="48" t="s">
        <v>359</v>
      </c>
      <c r="B14" s="52" t="s">
        <v>358</v>
      </c>
      <c r="C14" s="51">
        <f t="shared" si="0"/>
        <v>13.1174</v>
      </c>
      <c r="D14" s="47"/>
      <c r="E14" s="53">
        <v>13.1174</v>
      </c>
      <c r="F14" s="47"/>
      <c r="G14" s="47"/>
      <c r="H14" s="47"/>
      <c r="I14" s="47"/>
      <c r="J14" s="47"/>
      <c r="K14" s="47"/>
      <c r="L14" s="47"/>
    </row>
    <row r="15" s="58" customFormat="1" ht="20.1" customHeight="1" spans="1:12">
      <c r="A15" s="48" t="s">
        <v>360</v>
      </c>
      <c r="B15" s="50" t="s">
        <v>361</v>
      </c>
      <c r="C15" s="51">
        <f t="shared" si="0"/>
        <v>0</v>
      </c>
      <c r="D15" s="47"/>
      <c r="E15" s="53"/>
      <c r="F15" s="47"/>
      <c r="G15" s="47"/>
      <c r="H15" s="47"/>
      <c r="I15" s="47"/>
      <c r="J15" s="47"/>
      <c r="K15" s="47"/>
      <c r="L15" s="47"/>
    </row>
    <row r="16" s="58" customFormat="1" ht="20.1" customHeight="1" spans="1:12">
      <c r="A16" s="48" t="s">
        <v>362</v>
      </c>
      <c r="B16" s="52" t="s">
        <v>363</v>
      </c>
      <c r="C16" s="51">
        <f t="shared" si="0"/>
        <v>0</v>
      </c>
      <c r="D16" s="47"/>
      <c r="E16" s="53"/>
      <c r="F16" s="47"/>
      <c r="G16" s="47"/>
      <c r="H16" s="47"/>
      <c r="I16" s="47"/>
      <c r="J16" s="47"/>
      <c r="K16" s="47"/>
      <c r="L16" s="47"/>
    </row>
    <row r="17" s="58" customFormat="1" ht="20.1" customHeight="1" spans="1:12">
      <c r="A17" s="48" t="s">
        <v>364</v>
      </c>
      <c r="B17" s="52" t="s">
        <v>365</v>
      </c>
      <c r="C17" s="51">
        <f t="shared" si="0"/>
        <v>101.6844</v>
      </c>
      <c r="D17" s="47"/>
      <c r="E17" s="53">
        <v>101.6844</v>
      </c>
      <c r="F17" s="47"/>
      <c r="G17" s="47"/>
      <c r="H17" s="47"/>
      <c r="I17" s="47"/>
      <c r="J17" s="47"/>
      <c r="K17" s="47"/>
      <c r="L17" s="47"/>
    </row>
    <row r="18" s="58" customFormat="1" ht="20.1" customHeight="1" spans="1:12">
      <c r="A18" s="48" t="s">
        <v>366</v>
      </c>
      <c r="B18" s="52" t="s">
        <v>367</v>
      </c>
      <c r="C18" s="51">
        <f t="shared" si="0"/>
        <v>0</v>
      </c>
      <c r="D18" s="47"/>
      <c r="E18" s="53"/>
      <c r="F18" s="47"/>
      <c r="G18" s="47"/>
      <c r="H18" s="47"/>
      <c r="I18" s="47"/>
      <c r="J18" s="47"/>
      <c r="K18" s="47"/>
      <c r="L18" s="47"/>
    </row>
    <row r="19" s="58" customFormat="1" ht="20.1" customHeight="1" spans="1:12">
      <c r="A19" s="48" t="s">
        <v>368</v>
      </c>
      <c r="B19" s="52" t="s">
        <v>369</v>
      </c>
      <c r="C19" s="51">
        <f t="shared" si="0"/>
        <v>0</v>
      </c>
      <c r="D19" s="47"/>
      <c r="E19" s="53"/>
      <c r="F19" s="47"/>
      <c r="G19" s="47"/>
      <c r="H19" s="47"/>
      <c r="I19" s="47"/>
      <c r="J19" s="47"/>
      <c r="K19" s="47"/>
      <c r="L19" s="47"/>
    </row>
    <row r="20" s="58" customFormat="1" ht="21" customHeight="1" spans="1:12">
      <c r="A20" s="48" t="s">
        <v>370</v>
      </c>
      <c r="B20" s="52" t="s">
        <v>334</v>
      </c>
      <c r="C20" s="51">
        <f t="shared" si="0"/>
        <v>11.55</v>
      </c>
      <c r="D20" s="68"/>
      <c r="E20" s="53">
        <v>11.55</v>
      </c>
      <c r="F20" s="68"/>
      <c r="G20" s="68"/>
      <c r="H20" s="68"/>
      <c r="I20" s="68"/>
      <c r="J20" s="68"/>
      <c r="K20" s="68"/>
      <c r="L20" s="68"/>
    </row>
    <row r="21" s="58" customFormat="1" ht="21" customHeight="1" spans="1:12">
      <c r="A21" s="56" t="s">
        <v>371</v>
      </c>
      <c r="B21" s="57" t="s">
        <v>372</v>
      </c>
      <c r="C21" s="51"/>
      <c r="D21" s="68"/>
      <c r="E21" s="53">
        <v>11.554</v>
      </c>
      <c r="F21" s="68"/>
      <c r="G21" s="68"/>
      <c r="H21" s="68"/>
      <c r="I21" s="68"/>
      <c r="J21" s="68"/>
      <c r="K21" s="68"/>
      <c r="L21" s="68"/>
    </row>
    <row r="22" ht="21" customHeight="1" spans="2:12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customHeight="1" spans="2:1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customHeight="1" spans="1:1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customHeight="1" spans="2:12">
      <c r="B25" s="35"/>
      <c r="C25" s="35"/>
      <c r="D25" s="35"/>
      <c r="F25" s="35"/>
      <c r="G25" s="35"/>
      <c r="H25" s="35"/>
      <c r="I25" s="35"/>
      <c r="J25" s="35"/>
      <c r="K25" s="35"/>
      <c r="L25" s="35"/>
    </row>
    <row r="26" customHeight="1" spans="2:12">
      <c r="B26" s="35"/>
      <c r="C26" s="35"/>
      <c r="I26" s="35"/>
      <c r="J26" s="35"/>
      <c r="K26" s="35"/>
      <c r="L26" s="35"/>
    </row>
    <row r="27" customHeight="1" spans="2:11">
      <c r="B27" s="35"/>
      <c r="J27" s="35"/>
      <c r="K27" s="35"/>
    </row>
    <row r="28" customHeight="1" spans="2:12">
      <c r="B28" s="35"/>
      <c r="J28" s="35"/>
      <c r="K28" s="35"/>
      <c r="L28" s="35"/>
    </row>
    <row r="29" customHeight="1" spans="2:10">
      <c r="B29" s="35"/>
      <c r="E29" s="35"/>
      <c r="J29" s="35"/>
    </row>
    <row r="30" customHeight="1" spans="2:10">
      <c r="B30" s="35"/>
      <c r="I30" s="35"/>
      <c r="J30" s="35"/>
    </row>
    <row r="31" customHeight="1" spans="2:9">
      <c r="B31" s="35"/>
      <c r="I31" s="35"/>
    </row>
    <row r="32" customHeight="1" spans="2:11">
      <c r="B32" s="35"/>
      <c r="I32" s="35"/>
      <c r="K32" s="35"/>
    </row>
    <row r="33" customHeight="1" spans="2:2">
      <c r="B33" s="35"/>
    </row>
    <row r="34" customHeight="1" spans="2:6">
      <c r="B34" s="35"/>
      <c r="C34" s="35"/>
      <c r="F34" s="35"/>
    </row>
    <row r="35" customHeight="1" spans="2:2">
      <c r="B35" s="35"/>
    </row>
    <row r="36" customHeight="1" spans="2:4">
      <c r="B36" s="35"/>
      <c r="C36" s="35"/>
      <c r="D36" s="35"/>
    </row>
    <row r="37" customHeight="1" spans="2:11">
      <c r="B37" s="35"/>
      <c r="K37" s="3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E6" sqref="E6"/>
    </sheetView>
  </sheetViews>
  <sheetFormatPr defaultColWidth="6.875" defaultRowHeight="12.75" customHeight="1"/>
  <cols>
    <col min="1" max="1" width="12.75" style="33" customWidth="1"/>
    <col min="2" max="2" width="27.5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ht="20.1" customHeight="1" spans="1:2">
      <c r="A1" s="34" t="s">
        <v>528</v>
      </c>
      <c r="B1" s="35"/>
    </row>
    <row r="2" ht="44.25" customHeight="1" spans="1:8">
      <c r="A2" s="36" t="s">
        <v>529</v>
      </c>
      <c r="B2" s="36"/>
      <c r="C2" s="36"/>
      <c r="D2" s="36"/>
      <c r="E2" s="36"/>
      <c r="F2" s="36"/>
      <c r="G2" s="36"/>
      <c r="H2" s="36"/>
    </row>
    <row r="3" ht="20.1" customHeight="1" spans="1:8">
      <c r="A3" s="37"/>
      <c r="B3" s="38"/>
      <c r="C3" s="39"/>
      <c r="D3" s="39"/>
      <c r="E3" s="39"/>
      <c r="F3" s="39"/>
      <c r="G3" s="39"/>
      <c r="H3" s="40"/>
    </row>
    <row r="4" ht="25.5" customHeight="1" spans="1:8">
      <c r="A4" s="41"/>
      <c r="B4" s="42"/>
      <c r="C4" s="41"/>
      <c r="D4" s="41"/>
      <c r="E4" s="41"/>
      <c r="F4" s="41"/>
      <c r="G4" s="41"/>
      <c r="H4" s="43" t="s">
        <v>313</v>
      </c>
    </row>
    <row r="5" ht="20.1" customHeight="1" spans="1:8">
      <c r="A5" s="29" t="s">
        <v>342</v>
      </c>
      <c r="B5" s="29" t="s">
        <v>343</v>
      </c>
      <c r="C5" s="29" t="s">
        <v>318</v>
      </c>
      <c r="D5" s="44" t="s">
        <v>345</v>
      </c>
      <c r="E5" s="29" t="s">
        <v>346</v>
      </c>
      <c r="F5" s="29" t="s">
        <v>530</v>
      </c>
      <c r="G5" s="29" t="s">
        <v>531</v>
      </c>
      <c r="H5" s="29" t="s">
        <v>532</v>
      </c>
    </row>
    <row r="6" ht="20.1" customHeight="1" spans="1:8">
      <c r="A6" s="45" t="s">
        <v>318</v>
      </c>
      <c r="B6" s="46"/>
      <c r="C6" s="47">
        <f>C7</f>
        <v>157.2873</v>
      </c>
      <c r="D6" s="47">
        <f>D7</f>
        <v>157.2873</v>
      </c>
      <c r="E6" s="47"/>
      <c r="F6" s="47"/>
      <c r="G6" s="47"/>
      <c r="H6" s="47"/>
    </row>
    <row r="7" ht="20.1" customHeight="1" spans="1:8">
      <c r="A7" s="48" t="s">
        <v>347</v>
      </c>
      <c r="B7" s="49" t="s">
        <v>348</v>
      </c>
      <c r="C7" s="47">
        <f>C8</f>
        <v>157.2873</v>
      </c>
      <c r="D7" s="47">
        <f>D8</f>
        <v>157.2873</v>
      </c>
      <c r="E7" s="47"/>
      <c r="F7" s="47"/>
      <c r="G7" s="47"/>
      <c r="H7" s="47"/>
    </row>
    <row r="8" ht="20.1" customHeight="1" spans="1:8">
      <c r="A8" s="48" t="s">
        <v>349</v>
      </c>
      <c r="B8" s="50" t="s">
        <v>350</v>
      </c>
      <c r="C8" s="51">
        <f>SUM(C9:C19)</f>
        <v>157.2873</v>
      </c>
      <c r="D8" s="51">
        <f>SUM(D9:D19)</f>
        <v>157.2873</v>
      </c>
      <c r="E8" s="51">
        <f t="shared" ref="E8:H8" si="0">SUM(E9:E19)</f>
        <v>0</v>
      </c>
      <c r="F8" s="51">
        <f t="shared" si="0"/>
        <v>0</v>
      </c>
      <c r="G8" s="51">
        <f t="shared" si="0"/>
        <v>0</v>
      </c>
      <c r="H8" s="51">
        <f t="shared" si="0"/>
        <v>0</v>
      </c>
    </row>
    <row r="9" ht="20.1" customHeight="1" spans="1:8">
      <c r="A9" s="48" t="s">
        <v>351</v>
      </c>
      <c r="B9" s="52" t="s">
        <v>352</v>
      </c>
      <c r="C9" s="51">
        <f t="shared" ref="C9:C19" si="1">SUM(D9:H9)</f>
        <v>15.2903</v>
      </c>
      <c r="D9" s="53">
        <v>15.2903</v>
      </c>
      <c r="E9" s="47"/>
      <c r="F9" s="47"/>
      <c r="G9" s="47"/>
      <c r="H9" s="47"/>
    </row>
    <row r="10" ht="20.1" customHeight="1" spans="1:8">
      <c r="A10" s="48" t="s">
        <v>353</v>
      </c>
      <c r="B10" s="52" t="s">
        <v>354</v>
      </c>
      <c r="C10" s="51">
        <f t="shared" si="1"/>
        <v>7.6452</v>
      </c>
      <c r="D10" s="53">
        <v>7.6452</v>
      </c>
      <c r="E10" s="47"/>
      <c r="F10" s="47"/>
      <c r="G10" s="47"/>
      <c r="H10" s="47"/>
    </row>
    <row r="11" ht="20.1" customHeight="1" spans="1:8">
      <c r="A11" s="48" t="s">
        <v>355</v>
      </c>
      <c r="B11" s="52" t="s">
        <v>356</v>
      </c>
      <c r="C11" s="51">
        <f t="shared" si="1"/>
        <v>0</v>
      </c>
      <c r="D11" s="53"/>
      <c r="E11" s="47"/>
      <c r="F11" s="47"/>
      <c r="G11" s="47"/>
      <c r="H11" s="47"/>
    </row>
    <row r="12" ht="20.1" customHeight="1" spans="1:8">
      <c r="A12" s="48" t="s">
        <v>357</v>
      </c>
      <c r="B12" s="52" t="s">
        <v>358</v>
      </c>
      <c r="C12" s="51">
        <f t="shared" si="1"/>
        <v>8</v>
      </c>
      <c r="D12" s="53">
        <v>8</v>
      </c>
      <c r="E12" s="47"/>
      <c r="F12" s="47"/>
      <c r="G12" s="47"/>
      <c r="H12" s="47"/>
    </row>
    <row r="13" ht="20.1" customHeight="1" spans="1:8">
      <c r="A13" s="48" t="s">
        <v>359</v>
      </c>
      <c r="B13" s="52" t="s">
        <v>358</v>
      </c>
      <c r="C13" s="51">
        <f t="shared" si="1"/>
        <v>13.1174</v>
      </c>
      <c r="D13" s="53">
        <v>13.1174</v>
      </c>
      <c r="E13" s="47"/>
      <c r="F13" s="47"/>
      <c r="G13" s="47"/>
      <c r="H13" s="47"/>
    </row>
    <row r="14" ht="20.1" customHeight="1" spans="1:8">
      <c r="A14" s="48" t="s">
        <v>360</v>
      </c>
      <c r="B14" s="50" t="s">
        <v>361</v>
      </c>
      <c r="C14" s="51">
        <f t="shared" si="1"/>
        <v>0</v>
      </c>
      <c r="D14" s="53"/>
      <c r="E14" s="54"/>
      <c r="F14" s="54"/>
      <c r="G14" s="54"/>
      <c r="H14" s="54"/>
    </row>
    <row r="15" ht="20.1" customHeight="1" spans="1:8">
      <c r="A15" s="48" t="s">
        <v>362</v>
      </c>
      <c r="B15" s="52" t="s">
        <v>363</v>
      </c>
      <c r="C15" s="51">
        <f t="shared" si="1"/>
        <v>0</v>
      </c>
      <c r="D15" s="53"/>
      <c r="E15" s="54"/>
      <c r="F15" s="54"/>
      <c r="G15" s="54"/>
      <c r="H15" s="54"/>
    </row>
    <row r="16" ht="20.1" customHeight="1" spans="1:8">
      <c r="A16" s="48" t="s">
        <v>364</v>
      </c>
      <c r="B16" s="52" t="s">
        <v>365</v>
      </c>
      <c r="C16" s="51">
        <f t="shared" si="1"/>
        <v>101.6844</v>
      </c>
      <c r="D16" s="53">
        <v>101.6844</v>
      </c>
      <c r="E16" s="54"/>
      <c r="F16" s="54"/>
      <c r="G16" s="54"/>
      <c r="H16" s="54"/>
    </row>
    <row r="17" ht="20.1" customHeight="1" spans="1:9">
      <c r="A17" s="48" t="s">
        <v>366</v>
      </c>
      <c r="B17" s="52" t="s">
        <v>367</v>
      </c>
      <c r="C17" s="51">
        <f t="shared" si="1"/>
        <v>0</v>
      </c>
      <c r="D17" s="53"/>
      <c r="E17" s="54"/>
      <c r="F17" s="54"/>
      <c r="G17" s="54"/>
      <c r="H17" s="54"/>
      <c r="I17" s="35"/>
    </row>
    <row r="18" ht="20.1" customHeight="1" spans="1:8">
      <c r="A18" s="48" t="s">
        <v>368</v>
      </c>
      <c r="B18" s="52" t="s">
        <v>369</v>
      </c>
      <c r="C18" s="51">
        <f t="shared" si="1"/>
        <v>0</v>
      </c>
      <c r="D18" s="53"/>
      <c r="E18" s="54"/>
      <c r="F18" s="54"/>
      <c r="G18" s="54"/>
      <c r="H18" s="54"/>
    </row>
    <row r="19" ht="20.1" customHeight="1" spans="1:8">
      <c r="A19" s="48" t="s">
        <v>370</v>
      </c>
      <c r="B19" s="52" t="s">
        <v>334</v>
      </c>
      <c r="C19" s="51">
        <f t="shared" si="1"/>
        <v>11.55</v>
      </c>
      <c r="D19" s="53">
        <v>11.55</v>
      </c>
      <c r="E19" s="54"/>
      <c r="F19" s="54"/>
      <c r="G19" s="54"/>
      <c r="H19" s="55"/>
    </row>
    <row r="20" ht="20.1" customHeight="1" spans="1:8">
      <c r="A20" s="56" t="s">
        <v>371</v>
      </c>
      <c r="B20" s="57" t="s">
        <v>372</v>
      </c>
      <c r="C20" s="55"/>
      <c r="D20" s="53">
        <v>11.554</v>
      </c>
      <c r="E20" s="54"/>
      <c r="F20" s="54"/>
      <c r="G20" s="54"/>
      <c r="H20" s="55"/>
    </row>
    <row r="21" customHeight="1" spans="1:9">
      <c r="A21" s="35"/>
      <c r="B21" s="35"/>
      <c r="C21" s="35"/>
      <c r="D21" s="35"/>
      <c r="E21" s="35"/>
      <c r="F21" s="35"/>
      <c r="G21" s="35"/>
      <c r="I21" s="35"/>
    </row>
    <row r="22" customHeight="1" spans="2:8">
      <c r="B22" s="35"/>
      <c r="F22" s="35"/>
      <c r="G22" s="35"/>
      <c r="H22" s="35"/>
    </row>
    <row r="23" customHeight="1" spans="1:7">
      <c r="A23" s="35"/>
      <c r="B23" s="35"/>
      <c r="F23" s="35"/>
      <c r="G23" s="35"/>
    </row>
    <row r="24" customHeight="1" spans="2:6">
      <c r="B24" s="35"/>
      <c r="F24" s="35"/>
    </row>
    <row r="25" customHeight="1" spans="1:8">
      <c r="A25" s="35"/>
      <c r="B25" s="35"/>
      <c r="H25" s="35"/>
    </row>
    <row r="26" customHeight="1" spans="1:5">
      <c r="A26" s="35"/>
      <c r="B26" s="35"/>
      <c r="E26" s="35"/>
    </row>
    <row r="27" customHeight="1" spans="3:6">
      <c r="C27" s="35"/>
      <c r="F27" s="35"/>
    </row>
    <row r="28" customHeight="1" spans="2:2">
      <c r="B28" s="35"/>
    </row>
    <row r="29" customHeight="1" spans="2:2">
      <c r="B29" s="35"/>
    </row>
    <row r="30" customHeight="1" spans="7:7">
      <c r="G30" s="35"/>
    </row>
    <row r="31" customHeight="1" spans="2:2">
      <c r="B31" s="35"/>
    </row>
    <row r="32" customHeight="1" spans="3:7">
      <c r="C32" s="35"/>
      <c r="G32" s="3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2021-03-25T08:43:00Z</cp:lastPrinted>
  <dcterms:modified xsi:type="dcterms:W3CDTF">2021-03-25T09:29:25Z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2052-11.1.0.10356</vt:lpwstr>
  </property>
</Properties>
</file>