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420"/>
  </bookViews>
  <sheets>
    <sheet name="大户汇总表" sheetId="2" r:id="rId1"/>
  </sheets>
  <definedNames>
    <definedName name="_xlnm.Print_Area" localSheetId="0">大户汇总表!$A$1:$AA$269</definedName>
    <definedName name="_xlnm.Print_Titles" localSheetId="0">大户汇总表!$1:$4</definedName>
  </definedNames>
  <calcPr calcId="125725"/>
</workbook>
</file>

<file path=xl/calcChain.xml><?xml version="1.0" encoding="utf-8"?>
<calcChain xmlns="http://schemas.openxmlformats.org/spreadsheetml/2006/main">
  <c r="V269" i="2"/>
  <c r="U269"/>
  <c r="S269"/>
  <c r="R269"/>
  <c r="Q269"/>
  <c r="O269"/>
  <c r="N269"/>
  <c r="M269"/>
  <c r="L269"/>
  <c r="K269"/>
  <c r="J269"/>
  <c r="I269"/>
  <c r="M268"/>
  <c r="J268"/>
  <c r="M267"/>
  <c r="L267"/>
  <c r="J267"/>
  <c r="M266"/>
  <c r="L266"/>
  <c r="M261"/>
  <c r="M260"/>
  <c r="M257"/>
  <c r="M256"/>
  <c r="M255"/>
  <c r="J255"/>
  <c r="L254"/>
  <c r="L253"/>
  <c r="N250"/>
  <c r="M250"/>
  <c r="L250"/>
  <c r="M248"/>
  <c r="N247"/>
  <c r="M247"/>
  <c r="L247"/>
  <c r="M246"/>
  <c r="J246"/>
  <c r="M245"/>
  <c r="J245"/>
  <c r="M244"/>
  <c r="J244"/>
  <c r="M243"/>
  <c r="J243"/>
  <c r="M242"/>
  <c r="J242"/>
  <c r="M241"/>
  <c r="M240"/>
  <c r="M239"/>
  <c r="J239"/>
  <c r="M238"/>
  <c r="J238"/>
  <c r="M237"/>
  <c r="J237"/>
  <c r="M236"/>
  <c r="L236"/>
  <c r="M235"/>
  <c r="J235"/>
  <c r="M234"/>
  <c r="J234"/>
  <c r="M233"/>
  <c r="J233"/>
  <c r="M232"/>
  <c r="J232"/>
  <c r="M231"/>
  <c r="M230"/>
  <c r="J230"/>
  <c r="M229"/>
  <c r="J229"/>
  <c r="M228"/>
  <c r="J228"/>
  <c r="M227"/>
  <c r="J227"/>
  <c r="M226"/>
  <c r="J226"/>
  <c r="N225"/>
  <c r="M225"/>
  <c r="L225"/>
  <c r="M224"/>
  <c r="J224"/>
  <c r="M223"/>
  <c r="J223"/>
  <c r="M222"/>
  <c r="J222"/>
  <c r="N221"/>
  <c r="M221"/>
  <c r="L221"/>
  <c r="N220"/>
  <c r="M220"/>
  <c r="L220"/>
  <c r="M219"/>
  <c r="J219"/>
  <c r="M218"/>
  <c r="J218"/>
  <c r="M217"/>
  <c r="M214"/>
  <c r="J214"/>
  <c r="M213"/>
  <c r="J213"/>
  <c r="M212"/>
  <c r="J212"/>
  <c r="M211"/>
  <c r="J211"/>
  <c r="M210"/>
  <c r="J210"/>
  <c r="M209"/>
  <c r="J209"/>
  <c r="M208"/>
  <c r="J208"/>
  <c r="M207"/>
  <c r="J207"/>
  <c r="M206"/>
  <c r="J206"/>
  <c r="M205"/>
  <c r="J205"/>
  <c r="M204"/>
  <c r="J204"/>
  <c r="L203"/>
  <c r="M202"/>
  <c r="N198"/>
  <c r="M198"/>
  <c r="L198"/>
  <c r="N195"/>
  <c r="L195"/>
  <c r="L194"/>
  <c r="L191"/>
  <c r="M190"/>
  <c r="J190"/>
  <c r="M186"/>
  <c r="M184"/>
  <c r="L184"/>
  <c r="M181"/>
  <c r="J181"/>
  <c r="M180"/>
  <c r="M179"/>
  <c r="N177"/>
  <c r="M177"/>
  <c r="L177"/>
  <c r="N176"/>
  <c r="M176"/>
  <c r="L176"/>
  <c r="M175"/>
  <c r="J175"/>
  <c r="M174"/>
  <c r="L174"/>
  <c r="N173"/>
  <c r="M173"/>
  <c r="L173"/>
  <c r="N172"/>
  <c r="M172"/>
  <c r="L172"/>
  <c r="M171"/>
  <c r="J171"/>
  <c r="N170"/>
  <c r="M170"/>
  <c r="L170"/>
  <c r="M169"/>
  <c r="J169"/>
  <c r="N168"/>
  <c r="M168"/>
  <c r="L168"/>
  <c r="N167"/>
  <c r="M167"/>
  <c r="L167"/>
  <c r="M166"/>
  <c r="J166"/>
  <c r="M165"/>
  <c r="J165"/>
  <c r="M164"/>
  <c r="J164"/>
  <c r="M163"/>
  <c r="N162"/>
  <c r="M162"/>
  <c r="L162"/>
  <c r="N161"/>
  <c r="M161"/>
  <c r="L161"/>
  <c r="N160"/>
  <c r="M160"/>
  <c r="L160"/>
  <c r="N159"/>
  <c r="M159"/>
  <c r="L159"/>
  <c r="N158"/>
  <c r="M158"/>
  <c r="L158"/>
  <c r="N157"/>
  <c r="M157"/>
  <c r="L157"/>
  <c r="M156"/>
  <c r="N155"/>
  <c r="M155"/>
  <c r="L155"/>
  <c r="N154"/>
  <c r="M154"/>
  <c r="L154"/>
  <c r="N153"/>
  <c r="M153"/>
  <c r="L153"/>
  <c r="N152"/>
  <c r="M152"/>
  <c r="L152"/>
  <c r="N151"/>
  <c r="M151"/>
  <c r="L151"/>
  <c r="N150"/>
  <c r="M150"/>
  <c r="L150"/>
  <c r="N149"/>
  <c r="M149"/>
  <c r="L149"/>
  <c r="M148"/>
  <c r="L148"/>
  <c r="M147"/>
  <c r="L147"/>
  <c r="M146"/>
  <c r="L146"/>
  <c r="M145"/>
  <c r="L145"/>
  <c r="M144"/>
  <c r="L144"/>
  <c r="N143"/>
  <c r="M143"/>
  <c r="L143"/>
  <c r="M142"/>
  <c r="L142"/>
  <c r="M141"/>
  <c r="M140"/>
  <c r="L140"/>
  <c r="M139"/>
  <c r="N138"/>
  <c r="M138"/>
  <c r="L138"/>
  <c r="M137"/>
  <c r="M136"/>
  <c r="M135"/>
  <c r="M134"/>
  <c r="M133"/>
  <c r="N132"/>
  <c r="M132"/>
  <c r="L132"/>
  <c r="I132"/>
  <c r="N131"/>
  <c r="M131"/>
  <c r="L131"/>
  <c r="M130"/>
  <c r="N129"/>
  <c r="M129"/>
  <c r="L129"/>
  <c r="N128"/>
  <c r="M128"/>
  <c r="L128"/>
  <c r="N127"/>
  <c r="M127"/>
  <c r="L127"/>
  <c r="N126"/>
  <c r="M126"/>
  <c r="L126"/>
  <c r="N125"/>
  <c r="M125"/>
  <c r="L125"/>
  <c r="N124"/>
  <c r="M124"/>
  <c r="L124"/>
  <c r="N123"/>
  <c r="M123"/>
  <c r="L123"/>
  <c r="N122"/>
  <c r="L122"/>
  <c r="M121"/>
  <c r="L121"/>
  <c r="N119"/>
  <c r="M119"/>
  <c r="L119"/>
  <c r="M118"/>
  <c r="L118"/>
  <c r="N117"/>
  <c r="M117"/>
  <c r="L117"/>
  <c r="M116"/>
  <c r="J116"/>
  <c r="N115"/>
  <c r="M115"/>
  <c r="L115"/>
  <c r="N114"/>
  <c r="M114"/>
  <c r="L114"/>
  <c r="I114"/>
  <c r="N113"/>
  <c r="M113"/>
  <c r="L113"/>
  <c r="N112"/>
  <c r="M112"/>
  <c r="L112"/>
  <c r="N111"/>
  <c r="M111"/>
  <c r="L111"/>
  <c r="N110"/>
  <c r="M110"/>
  <c r="L110"/>
  <c r="N109"/>
  <c r="M109"/>
  <c r="L109"/>
  <c r="N107"/>
  <c r="M107"/>
  <c r="L107"/>
  <c r="N106"/>
  <c r="M106"/>
  <c r="L106"/>
  <c r="N105"/>
  <c r="M105"/>
  <c r="L105"/>
  <c r="N104"/>
  <c r="M104"/>
  <c r="L104"/>
  <c r="M103"/>
  <c r="J103"/>
  <c r="M102"/>
  <c r="J102"/>
  <c r="N101"/>
  <c r="M101"/>
  <c r="L101"/>
  <c r="M100"/>
  <c r="J100"/>
  <c r="M98"/>
  <c r="J98"/>
  <c r="J97"/>
  <c r="J96"/>
  <c r="N95"/>
  <c r="M95"/>
  <c r="N94"/>
  <c r="M94"/>
  <c r="L94"/>
  <c r="L93"/>
  <c r="M92"/>
  <c r="N91"/>
  <c r="M91"/>
  <c r="L91"/>
  <c r="N90"/>
  <c r="M90"/>
  <c r="L90"/>
  <c r="L89"/>
  <c r="N88"/>
  <c r="M88"/>
  <c r="L88"/>
  <c r="N87"/>
  <c r="L87"/>
  <c r="M86"/>
  <c r="L86"/>
  <c r="J85"/>
  <c r="N84"/>
  <c r="M84"/>
  <c r="L84"/>
  <c r="N83"/>
  <c r="M83"/>
  <c r="L83"/>
  <c r="M81"/>
  <c r="M80"/>
  <c r="J80"/>
  <c r="M79"/>
  <c r="J79"/>
  <c r="N78"/>
  <c r="M78"/>
  <c r="L78"/>
  <c r="L77"/>
  <c r="M76"/>
  <c r="J76"/>
  <c r="M75"/>
  <c r="J75"/>
  <c r="M74"/>
  <c r="J74"/>
  <c r="M73"/>
  <c r="J73"/>
  <c r="M72"/>
  <c r="J72"/>
  <c r="M71"/>
  <c r="J71"/>
  <c r="M70"/>
  <c r="J70"/>
  <c r="M69"/>
  <c r="J69"/>
  <c r="M68"/>
  <c r="J68"/>
  <c r="N67"/>
  <c r="M67"/>
  <c r="L67"/>
  <c r="N66"/>
  <c r="M66"/>
  <c r="M65"/>
  <c r="J65"/>
  <c r="L64"/>
  <c r="N63"/>
  <c r="M63"/>
  <c r="L63"/>
  <c r="M62"/>
  <c r="J62"/>
  <c r="M61"/>
  <c r="J61"/>
  <c r="M60"/>
  <c r="J60"/>
  <c r="M59"/>
  <c r="J59"/>
  <c r="M58"/>
  <c r="J58"/>
  <c r="N57"/>
  <c r="M57"/>
  <c r="L57"/>
  <c r="L56"/>
  <c r="M55"/>
  <c r="J55"/>
  <c r="N54"/>
  <c r="M54"/>
  <c r="M53"/>
  <c r="J53"/>
  <c r="M52"/>
  <c r="J52"/>
  <c r="M51"/>
  <c r="J51"/>
  <c r="M49"/>
  <c r="J49"/>
  <c r="L48"/>
  <c r="M47"/>
  <c r="L47"/>
  <c r="M46"/>
  <c r="J46"/>
  <c r="L45"/>
  <c r="L44"/>
  <c r="N43"/>
  <c r="M43"/>
  <c r="L43"/>
  <c r="L42"/>
  <c r="N41"/>
  <c r="M41"/>
  <c r="L41"/>
  <c r="N40"/>
  <c r="M40"/>
  <c r="L40"/>
  <c r="N39"/>
  <c r="M39"/>
  <c r="L39"/>
  <c r="N38"/>
  <c r="M38"/>
  <c r="L38"/>
  <c r="N37"/>
  <c r="M37"/>
  <c r="L37"/>
  <c r="N35"/>
  <c r="M35"/>
  <c r="L35"/>
  <c r="M34"/>
  <c r="J34"/>
  <c r="M33"/>
  <c r="J33"/>
  <c r="N30"/>
  <c r="M30"/>
  <c r="L30"/>
  <c r="N29"/>
  <c r="M29"/>
  <c r="L29"/>
  <c r="N28"/>
  <c r="M28"/>
  <c r="N27"/>
  <c r="M27"/>
  <c r="L27"/>
  <c r="N26"/>
  <c r="M26"/>
  <c r="L26"/>
  <c r="N25"/>
  <c r="M25"/>
  <c r="L25"/>
  <c r="N24"/>
  <c r="M24"/>
  <c r="L24"/>
  <c r="N23"/>
  <c r="M23"/>
  <c r="L23"/>
  <c r="N22"/>
  <c r="M22"/>
  <c r="L22"/>
  <c r="N21"/>
  <c r="M21"/>
  <c r="L21"/>
  <c r="N20"/>
  <c r="M20"/>
  <c r="L20"/>
  <c r="N19"/>
  <c r="M19"/>
  <c r="L19"/>
  <c r="N18"/>
  <c r="M18"/>
  <c r="L18"/>
  <c r="M17"/>
  <c r="J17"/>
  <c r="N16"/>
  <c r="M16"/>
  <c r="L16"/>
  <c r="N15"/>
  <c r="M15"/>
  <c r="L15"/>
  <c r="N14"/>
  <c r="M14"/>
  <c r="L14"/>
  <c r="N13"/>
  <c r="M13"/>
  <c r="L13"/>
  <c r="N12"/>
  <c r="M12"/>
  <c r="L12"/>
  <c r="N11"/>
  <c r="M11"/>
  <c r="N10"/>
  <c r="M10"/>
  <c r="M9"/>
  <c r="L9"/>
  <c r="M8"/>
  <c r="L8"/>
  <c r="N7"/>
  <c r="M7"/>
  <c r="L7"/>
  <c r="N6"/>
  <c r="L6"/>
  <c r="L5"/>
</calcChain>
</file>

<file path=xl/sharedStrings.xml><?xml version="1.0" encoding="utf-8"?>
<sst xmlns="http://schemas.openxmlformats.org/spreadsheetml/2006/main" count="2156" uniqueCount="1316">
  <si>
    <t xml:space="preserve">    填报单位（盖章）：                                                                                            填报日期：2022年12月22日</t>
  </si>
  <si>
    <t>序号</t>
  </si>
  <si>
    <t>镇乡</t>
  </si>
  <si>
    <t>种粮大户
性质</t>
  </si>
  <si>
    <t>种粮
大户
姓名</t>
  </si>
  <si>
    <t>种粮地点</t>
  </si>
  <si>
    <t>身份证号</t>
  </si>
  <si>
    <t>一卡通账号</t>
  </si>
  <si>
    <t>联系电话</t>
  </si>
  <si>
    <t>2022年申报面积（亩）</t>
  </si>
  <si>
    <t>2022年核查耕地面积（亩）</t>
  </si>
  <si>
    <t>粮食种植面积（亩）</t>
  </si>
  <si>
    <t>核查
人员</t>
  </si>
  <si>
    <t>核查
时间</t>
  </si>
  <si>
    <t>合计</t>
  </si>
  <si>
    <t>承包
耕地</t>
  </si>
  <si>
    <t>租种
耕地</t>
  </si>
  <si>
    <t>水稻</t>
  </si>
  <si>
    <t>玉米</t>
  </si>
  <si>
    <t>小麦</t>
  </si>
  <si>
    <t>红苕</t>
  </si>
  <si>
    <t>马铃薯</t>
  </si>
  <si>
    <t>大豆</t>
  </si>
  <si>
    <t>绿豆</t>
  </si>
  <si>
    <t>豌葫豆</t>
  </si>
  <si>
    <t>高梁</t>
  </si>
  <si>
    <t>荞麦</t>
  </si>
  <si>
    <t>肾豆</t>
  </si>
  <si>
    <t>红小豆</t>
  </si>
  <si>
    <t>礼让镇</t>
  </si>
  <si>
    <t>个体</t>
  </si>
  <si>
    <t>贺世伦</t>
  </si>
  <si>
    <t>礼让镇川西村9组</t>
  </si>
  <si>
    <t>512224196407****57</t>
  </si>
  <si>
    <t>40223008027****646</t>
  </si>
  <si>
    <t>182237****3</t>
  </si>
  <si>
    <t>陈子冬
李万霞
雷文文</t>
  </si>
  <si>
    <t>2022.9.20</t>
  </si>
  <si>
    <t>常仕英</t>
  </si>
  <si>
    <t>礼让镇民中村10组</t>
  </si>
  <si>
    <t>512224196912****25</t>
  </si>
  <si>
    <t>62284104730****761</t>
  </si>
  <si>
    <t>177236****8</t>
  </si>
  <si>
    <t>龚来兵</t>
  </si>
  <si>
    <t>礼让镇民中村8组</t>
  </si>
  <si>
    <t>511223198208****97</t>
  </si>
  <si>
    <t>62152810653****4</t>
  </si>
  <si>
    <t>159238****8</t>
  </si>
  <si>
    <t>熊国森</t>
  </si>
  <si>
    <t>礼让镇新拱村</t>
  </si>
  <si>
    <t>500228199807****56</t>
  </si>
  <si>
    <t>62152811205****6</t>
  </si>
  <si>
    <t>138962****6</t>
  </si>
  <si>
    <t>江兴胜</t>
  </si>
  <si>
    <t>512224196701****52</t>
  </si>
  <si>
    <t>62146510428****2</t>
  </si>
  <si>
    <t>173822****1</t>
  </si>
  <si>
    <t>廖红卫</t>
  </si>
  <si>
    <t>老营村2组</t>
  </si>
  <si>
    <t>512224196608****59</t>
  </si>
  <si>
    <t>62152811014****8</t>
  </si>
  <si>
    <t>132320****63</t>
  </si>
  <si>
    <t>卜文波</t>
  </si>
  <si>
    <t>新华村2/3/4组</t>
  </si>
  <si>
    <t>512224197211****55</t>
  </si>
  <si>
    <t>62284804791****1974</t>
  </si>
  <si>
    <t>191155****9</t>
  </si>
  <si>
    <t>竹山镇</t>
  </si>
  <si>
    <t>李方波</t>
  </si>
  <si>
    <t>梁平区竹山镇正直社区1.3.4.5组</t>
  </si>
  <si>
    <t>512224196509****1X</t>
  </si>
  <si>
    <t>62146510560****0</t>
  </si>
  <si>
    <t>177832****66</t>
  </si>
  <si>
    <t>陈子冬
李万霞</t>
  </si>
  <si>
    <t>专业合作社</t>
  </si>
  <si>
    <t>谢红银</t>
  </si>
  <si>
    <t>竹山镇猎神村1组</t>
  </si>
  <si>
    <t>511223197807****39</t>
  </si>
  <si>
    <t>62152810637****6</t>
  </si>
  <si>
    <t>189966****6</t>
  </si>
  <si>
    <t>龙门镇</t>
  </si>
  <si>
    <t>汪三蓉</t>
  </si>
  <si>
    <t>龙门镇文圣村1、3、4组</t>
  </si>
  <si>
    <t>512224196405****26</t>
  </si>
  <si>
    <t>60667502820****819</t>
  </si>
  <si>
    <t>173477****8</t>
  </si>
  <si>
    <t>石海艳
雷文文</t>
  </si>
  <si>
    <t>2022.10.20</t>
  </si>
  <si>
    <t>姚太福</t>
  </si>
  <si>
    <t>龙门镇明亮村1、9组；龙凤社区10组</t>
  </si>
  <si>
    <t>512224196201****30</t>
  </si>
  <si>
    <t xml:space="preserve">60667502820****831 </t>
  </si>
  <si>
    <t>159789****2</t>
  </si>
  <si>
    <t>林恩东</t>
  </si>
  <si>
    <t>龙门镇龙凤社区4、5组</t>
  </si>
  <si>
    <t>500228199309****12</t>
  </si>
  <si>
    <t>62109865300****1943</t>
  </si>
  <si>
    <t>189965****5</t>
  </si>
  <si>
    <t>企业</t>
  </si>
  <si>
    <t>邓中</t>
  </si>
  <si>
    <t>龙门镇龙凤社区；乐胜社区；马鞍社区；河龙村</t>
  </si>
  <si>
    <t>511223198303****73</t>
  </si>
  <si>
    <t>62179969001****1018</t>
  </si>
  <si>
    <t>139965****8</t>
  </si>
  <si>
    <t>邓宣明</t>
  </si>
  <si>
    <t>龙门镇拱桥村、沙井村、乐胜社区</t>
  </si>
  <si>
    <t>512224196811****58</t>
  </si>
  <si>
    <t>62179969000****4107</t>
  </si>
  <si>
    <t>177266****5</t>
  </si>
  <si>
    <t>邓达文</t>
  </si>
  <si>
    <t>龙门镇乐胜社区1、4组</t>
  </si>
  <si>
    <t>512224196710****54</t>
  </si>
  <si>
    <t>62179969000****0258</t>
  </si>
  <si>
    <t>135947****3</t>
  </si>
  <si>
    <t>专业
合作社</t>
  </si>
  <si>
    <t>唐文平</t>
  </si>
  <si>
    <t>龙门镇乐胜社区1、2、3、4组</t>
  </si>
  <si>
    <t>511223198203****94</t>
  </si>
  <si>
    <t>62179969000****4035</t>
  </si>
  <si>
    <t>157235****8</t>
  </si>
  <si>
    <t>袁青山</t>
  </si>
  <si>
    <t>龙门镇河龙村2组</t>
  </si>
  <si>
    <t>512224196501****5X</t>
  </si>
  <si>
    <t xml:space="preserve">60667502820****244 </t>
  </si>
  <si>
    <t>150843****1</t>
  </si>
  <si>
    <t>唐才清</t>
  </si>
  <si>
    <t>龙门镇河龙村3组</t>
  </si>
  <si>
    <t>512224196307****53</t>
  </si>
  <si>
    <t xml:space="preserve">60667502820****523 </t>
  </si>
  <si>
    <t>131010****9</t>
  </si>
  <si>
    <t>2022.10.28</t>
  </si>
  <si>
    <t>汪元波</t>
  </si>
  <si>
    <t>龙门镇马鞍村 3、 5组</t>
  </si>
  <si>
    <t>500228199312****98</t>
  </si>
  <si>
    <t>62109865300****5128</t>
  </si>
  <si>
    <t>133888****3</t>
  </si>
  <si>
    <t>游承栋</t>
  </si>
  <si>
    <t>龙门镇文圣村2组</t>
  </si>
  <si>
    <t>512224197402****1x</t>
  </si>
  <si>
    <t>62179969000****6421</t>
  </si>
  <si>
    <t>150844****7</t>
  </si>
  <si>
    <t>谭朝龙</t>
  </si>
  <si>
    <t>龙门镇河龙村2、3组；马鞍村6组</t>
  </si>
  <si>
    <t>512224196511****74</t>
  </si>
  <si>
    <t xml:space="preserve">60667502820****919 </t>
  </si>
  <si>
    <t>138962****3</t>
  </si>
  <si>
    <t>向文兵</t>
  </si>
  <si>
    <t>龙门镇河龙村4组</t>
  </si>
  <si>
    <t>512227196909****13</t>
  </si>
  <si>
    <t>60667502820****549</t>
  </si>
  <si>
    <t>153206****1</t>
  </si>
  <si>
    <t>邓久权</t>
  </si>
  <si>
    <t>龙门镇乐胜社区6、7组</t>
  </si>
  <si>
    <t>512224196304****78</t>
  </si>
  <si>
    <t>60667502820****903</t>
  </si>
  <si>
    <t>138963****2</t>
  </si>
  <si>
    <t>唐云星</t>
  </si>
  <si>
    <t>龙门镇乐胜社区3、4、5、6组，河龙村5组，马鞍村1组</t>
  </si>
  <si>
    <t>512221972071****9</t>
  </si>
  <si>
    <t>60667502820****840</t>
  </si>
  <si>
    <t>屈寻开</t>
  </si>
  <si>
    <t>龙门镇河源村1、4、7组</t>
  </si>
  <si>
    <t>512224196204****39</t>
  </si>
  <si>
    <t>60667502820****345</t>
  </si>
  <si>
    <t>135944****1</t>
  </si>
  <si>
    <t>2022.10.25</t>
  </si>
  <si>
    <t>李助胜</t>
  </si>
  <si>
    <t>龙门镇明亮村6、7、8组</t>
  </si>
  <si>
    <t>512224196812****13</t>
  </si>
  <si>
    <t>60667502820****939</t>
  </si>
  <si>
    <t>189082****2</t>
  </si>
  <si>
    <t>合兴
街道</t>
  </si>
  <si>
    <t>蒋昌树</t>
  </si>
  <si>
    <t>大梨村4组</t>
  </si>
  <si>
    <t>512224197310****67</t>
  </si>
  <si>
    <t>62179969001****2042</t>
  </si>
  <si>
    <t>191151****5</t>
  </si>
  <si>
    <t>2022.9.30</t>
  </si>
  <si>
    <t>李万胜</t>
  </si>
  <si>
    <t>护城社区5-6组</t>
  </si>
  <si>
    <t>500228199104****96</t>
  </si>
  <si>
    <t>62146510402****1</t>
  </si>
  <si>
    <t>156597****2</t>
  </si>
  <si>
    <t>李世飞</t>
  </si>
  <si>
    <t>合兴街道银恒村1、2、4组</t>
  </si>
  <si>
    <t>511223198108****97</t>
  </si>
  <si>
    <t>62125830097****3</t>
  </si>
  <si>
    <t>138963****4</t>
  </si>
  <si>
    <t>高传良</t>
  </si>
  <si>
    <t>合兴街道雨家村7组</t>
  </si>
  <si>
    <t>512224195910****14</t>
  </si>
  <si>
    <t>40223008011****506</t>
  </si>
  <si>
    <t>181663****6</t>
  </si>
  <si>
    <t>仁贤
街道</t>
  </si>
  <si>
    <t>贺清华</t>
  </si>
  <si>
    <t>仁贤街道仁贤村3组</t>
  </si>
  <si>
    <t>512224196511****72</t>
  </si>
  <si>
    <t xml:space="preserve">60667500923****877 </t>
  </si>
  <si>
    <t>136284****6</t>
  </si>
  <si>
    <t>2022.10.14</t>
  </si>
  <si>
    <t>杨兴平</t>
  </si>
  <si>
    <t>仁贤街道五一村</t>
  </si>
  <si>
    <t>512224196204****9X</t>
  </si>
  <si>
    <t>60667500923****312</t>
  </si>
  <si>
    <t>134527****9</t>
  </si>
  <si>
    <t>刘仁</t>
  </si>
  <si>
    <t>仁贤街道仁贵村</t>
  </si>
  <si>
    <t>512224196207****77</t>
  </si>
  <si>
    <t xml:space="preserve">60667500923****762 </t>
  </si>
  <si>
    <t>133203****9</t>
  </si>
  <si>
    <t>罗廷元</t>
  </si>
  <si>
    <t>仁贤街道仁贤村10、11组；长龙村1、2组</t>
  </si>
  <si>
    <t>512224194908****70</t>
  </si>
  <si>
    <t xml:space="preserve">60667500923****375 </t>
  </si>
  <si>
    <t>187235****6</t>
  </si>
  <si>
    <t>陈川</t>
  </si>
  <si>
    <t>仁贤街道仁贤村14组</t>
  </si>
  <si>
    <t>511223197905****18</t>
  </si>
  <si>
    <t>60667500923****356</t>
  </si>
  <si>
    <t>187235****5</t>
  </si>
  <si>
    <t>高代成</t>
  </si>
  <si>
    <t>仁贤街道仁贤村、长龙村、宏山村、白鹤村</t>
  </si>
  <si>
    <t>512224197202****75</t>
  </si>
  <si>
    <t>62288510314****1</t>
  </si>
  <si>
    <t>187167****1</t>
  </si>
  <si>
    <t>杨乾松</t>
  </si>
  <si>
    <t>仁贤街道五一社区3组</t>
  </si>
  <si>
    <t>512224196705****74</t>
  </si>
  <si>
    <t>62288510314****7</t>
  </si>
  <si>
    <t>136582****1</t>
  </si>
  <si>
    <t>华永会</t>
  </si>
  <si>
    <t>仁贤街道五一社区7、5组</t>
  </si>
  <si>
    <t>512224196410****07</t>
  </si>
  <si>
    <t>60667500923****051</t>
  </si>
  <si>
    <t>199220****4</t>
  </si>
  <si>
    <t>李茂才</t>
  </si>
  <si>
    <t>仁贤街道仁贤村10、11、12组</t>
  </si>
  <si>
    <t>512224197307****73</t>
  </si>
  <si>
    <t>62152810823****5</t>
  </si>
  <si>
    <t>153207****3</t>
  </si>
  <si>
    <t>谢宝祥</t>
  </si>
  <si>
    <t>仁贤街道宏山村2组</t>
  </si>
  <si>
    <t>512223197406****19</t>
  </si>
  <si>
    <t>60667401423****829</t>
  </si>
  <si>
    <t>139082****1</t>
  </si>
  <si>
    <t>王海</t>
  </si>
  <si>
    <t>仁贤街道白鹤村9、10、11组</t>
  </si>
  <si>
    <t>512224196104****26</t>
  </si>
  <si>
    <t>62179969000****8135</t>
  </si>
  <si>
    <t>136684****6</t>
  </si>
  <si>
    <t>李先国</t>
  </si>
  <si>
    <t>五一、长龙村3.5组</t>
  </si>
  <si>
    <t>512224197212****94</t>
  </si>
  <si>
    <t>62146510489****3</t>
  </si>
  <si>
    <t>150234****2</t>
  </si>
  <si>
    <t>邓立志</t>
  </si>
  <si>
    <t>长龙村7.8.10组</t>
  </si>
  <si>
    <t>512224196211****73</t>
  </si>
  <si>
    <t>60667500923****635</t>
  </si>
  <si>
    <t>189835****2</t>
  </si>
  <si>
    <t>文乾才</t>
  </si>
  <si>
    <t>仁贤街道仁贤村2组；白鹤村1、4组</t>
  </si>
  <si>
    <t>512224195811****93</t>
  </si>
  <si>
    <t xml:space="preserve">60667500923****535 </t>
  </si>
  <si>
    <t>150023****3</t>
  </si>
  <si>
    <t>袁驿镇</t>
  </si>
  <si>
    <t>唐本忠</t>
  </si>
  <si>
    <t>袁驿镇石榴村4组</t>
  </si>
  <si>
    <t>512224194812****77</t>
  </si>
  <si>
    <t>40223008011****291</t>
  </si>
  <si>
    <t>152237****7</t>
  </si>
  <si>
    <t>2022.9.26</t>
  </si>
  <si>
    <t>邓长丽</t>
  </si>
  <si>
    <t>袁驿镇
叶岩村3、4、5、6、8、9组</t>
  </si>
  <si>
    <t>500228198602****41</t>
  </si>
  <si>
    <t>62179969000****9861</t>
  </si>
  <si>
    <t>189965****6</t>
  </si>
  <si>
    <t>齐文琼</t>
  </si>
  <si>
    <t>袁驿镇响滩村1组</t>
  </si>
  <si>
    <t>512224196911****20</t>
  </si>
  <si>
    <t>62288510432****1</t>
  </si>
  <si>
    <t>189965****8</t>
  </si>
  <si>
    <t>杨贤仁</t>
  </si>
  <si>
    <t>清顺村</t>
  </si>
  <si>
    <t>511223198202****38</t>
  </si>
  <si>
    <t>62284104702****3415</t>
  </si>
  <si>
    <t>189835****8</t>
  </si>
  <si>
    <t>孙小龙</t>
  </si>
  <si>
    <t>袁驿镇叶岩村</t>
  </si>
  <si>
    <t>500228198807****57</t>
  </si>
  <si>
    <t>62152810500****1</t>
  </si>
  <si>
    <t>138962****8</t>
  </si>
  <si>
    <t>聚奎镇</t>
  </si>
  <si>
    <t>聚奎镇聚奎村3、1组</t>
  </si>
  <si>
    <t>176232****9</t>
  </si>
  <si>
    <t>2022.12.20</t>
  </si>
  <si>
    <t>熊三</t>
  </si>
  <si>
    <t>聚奎镇青龙村1、3组；桥铺村1、3组；顺安村6、7组；大来村1组；聚奎村；席帽村1、2、6、7、8、9组</t>
  </si>
  <si>
    <t>512224197207****10</t>
  </si>
  <si>
    <t>60667501723****</t>
  </si>
  <si>
    <t>李万霞
雷文文
毛军</t>
  </si>
  <si>
    <t>重庆市爱河花谷农业发展有限公司</t>
  </si>
  <si>
    <t>聚奎镇爱和村；聚奎村</t>
  </si>
  <si>
    <t>500228198809****96</t>
  </si>
  <si>
    <t>62179969000****6792</t>
  </si>
  <si>
    <t>177823****9</t>
  </si>
  <si>
    <t>毛军    李万霞  雷文文</t>
  </si>
  <si>
    <t>李和德</t>
  </si>
  <si>
    <t>聚奎镇席帽村3组；爱和村1、2、3组</t>
  </si>
  <si>
    <t>512224196101****9X</t>
  </si>
  <si>
    <t>60667501723****751</t>
  </si>
  <si>
    <t>158264****5</t>
  </si>
  <si>
    <t>雷尚国</t>
  </si>
  <si>
    <t>聚奎镇席帽村2组</t>
  </si>
  <si>
    <t>512224196107****7X</t>
  </si>
  <si>
    <t>60667501723****329</t>
  </si>
  <si>
    <t>183150****4</t>
  </si>
  <si>
    <t>秦圣贵</t>
  </si>
  <si>
    <t>聚奎镇席帽村3、4、5组</t>
  </si>
  <si>
    <t>512224196605****53</t>
  </si>
  <si>
    <t>60667501723****364</t>
  </si>
  <si>
    <t>182902****1</t>
  </si>
  <si>
    <t>钟明德</t>
  </si>
  <si>
    <t>聚奎镇长岭村3、7组</t>
  </si>
  <si>
    <t>512224196410****54</t>
  </si>
  <si>
    <t>62179969000****2157</t>
  </si>
  <si>
    <t>134527****0</t>
  </si>
  <si>
    <t>20222.12.19</t>
  </si>
  <si>
    <t>刘由胜</t>
  </si>
  <si>
    <t>聚奎镇顺安村、长岭村、石牛村、大来村</t>
  </si>
  <si>
    <t>512224196403****5X</t>
  </si>
  <si>
    <t>60667501723****988</t>
  </si>
  <si>
    <t>136353****8</t>
  </si>
  <si>
    <t>2022.12.16</t>
  </si>
  <si>
    <t>李传发</t>
  </si>
  <si>
    <t>聚奎镇高碑村</t>
  </si>
  <si>
    <t>512224194212****72</t>
  </si>
  <si>
    <t>62179969001****7658</t>
  </si>
  <si>
    <t>183150****1</t>
  </si>
  <si>
    <t>杨栗</t>
  </si>
  <si>
    <t>聚奎镇桥铺村4、6组</t>
  </si>
  <si>
    <t>500228199602****95</t>
  </si>
  <si>
    <t>62179969000****8289</t>
  </si>
  <si>
    <t>187259****8</t>
  </si>
  <si>
    <t>2022.12.19</t>
  </si>
  <si>
    <t>李明均</t>
  </si>
  <si>
    <t>聚奎镇长岭村3组</t>
  </si>
  <si>
    <t>512224196007****52</t>
  </si>
  <si>
    <t>60667501723****529</t>
  </si>
  <si>
    <t>159234****7</t>
  </si>
  <si>
    <t>陈明海</t>
  </si>
  <si>
    <t>512224197202****51</t>
  </si>
  <si>
    <t>60667501723****369</t>
  </si>
  <si>
    <t>151789****7</t>
  </si>
  <si>
    <t>杨森</t>
  </si>
  <si>
    <t>聚奎镇高碑村1.2组</t>
  </si>
  <si>
    <t>500228198511****31</t>
  </si>
  <si>
    <t>62179969000****4888</t>
  </si>
  <si>
    <t>138969****3</t>
  </si>
  <si>
    <t>雷文文
陈子冬</t>
  </si>
  <si>
    <t>张友德</t>
  </si>
  <si>
    <t>聚奎镇顺安村</t>
  </si>
  <si>
    <t>512224196401****71</t>
  </si>
  <si>
    <t>60667501723****989</t>
  </si>
  <si>
    <t>135944****6</t>
  </si>
  <si>
    <t>星桥镇</t>
  </si>
  <si>
    <t>星桥镇两路村</t>
  </si>
  <si>
    <t>62146510581****7</t>
  </si>
  <si>
    <t>133303****0</t>
  </si>
  <si>
    <t>张琳
李万霞
雷文文</t>
  </si>
  <si>
    <t>余鹏</t>
  </si>
  <si>
    <t>500221199409****1X</t>
  </si>
  <si>
    <t>62146560127****5</t>
  </si>
  <si>
    <t>199220****7</t>
  </si>
  <si>
    <t>刘本红</t>
  </si>
  <si>
    <t>星桥镇两路村7、8、9组</t>
  </si>
  <si>
    <t>511223197812****25</t>
  </si>
  <si>
    <t>62152810036****3</t>
  </si>
  <si>
    <t>158704****8</t>
  </si>
  <si>
    <t>白平</t>
  </si>
  <si>
    <t>星桥镇两路村10、8、9组</t>
  </si>
  <si>
    <t>512224197011****13</t>
  </si>
  <si>
    <t>62146560063****5</t>
  </si>
  <si>
    <t>186668****8</t>
  </si>
  <si>
    <t>刘道荣</t>
  </si>
  <si>
    <t>星桥镇两路村11、12组</t>
  </si>
  <si>
    <t>512224196111****79</t>
  </si>
  <si>
    <t>62152810637****9</t>
  </si>
  <si>
    <t>吴元安</t>
  </si>
  <si>
    <t>星桥镇河井村4-7组</t>
  </si>
  <si>
    <t>511225197809****57</t>
  </si>
  <si>
    <t>40223008012****155</t>
  </si>
  <si>
    <t>刘昌志</t>
  </si>
  <si>
    <t>星桥社区4组</t>
  </si>
  <si>
    <t>512224196202****17</t>
  </si>
  <si>
    <t>62125886419****8</t>
  </si>
  <si>
    <t>134527****1</t>
  </si>
  <si>
    <t>赖文生</t>
  </si>
  <si>
    <t>星桥镇河井村3.5.7.9组</t>
  </si>
  <si>
    <t>512224197605****72</t>
  </si>
  <si>
    <t>62125830122****9</t>
  </si>
  <si>
    <t>183236****0</t>
  </si>
  <si>
    <t>黎江陵</t>
  </si>
  <si>
    <t>两路村4、6组</t>
  </si>
  <si>
    <t>500242199801****53</t>
  </si>
  <si>
    <t>62152820008****6</t>
  </si>
  <si>
    <t>157979****2</t>
  </si>
  <si>
    <t>游中坤</t>
  </si>
  <si>
    <t>512224196506****1X</t>
  </si>
  <si>
    <t>蟠龙镇</t>
  </si>
  <si>
    <t>高保燕</t>
  </si>
  <si>
    <t>蟠龙乡扈槽村</t>
  </si>
  <si>
    <t>511223197910****21</t>
  </si>
  <si>
    <t>62152810289****6</t>
  </si>
  <si>
    <t>158704****3</t>
  </si>
  <si>
    <t>2022.12.7</t>
  </si>
  <si>
    <t>宴庆九</t>
  </si>
  <si>
    <t>蟠龙乡五星村1组</t>
  </si>
  <si>
    <t>440106196903****10</t>
  </si>
  <si>
    <t>62288510080****7</t>
  </si>
  <si>
    <t>133303****8</t>
  </si>
  <si>
    <t>荫平镇</t>
  </si>
  <si>
    <t>吴立夫</t>
  </si>
  <si>
    <t>荫平镇七斗村7/8组</t>
  </si>
  <si>
    <t>511223197802****52</t>
  </si>
  <si>
    <t>62179969000****8755</t>
  </si>
  <si>
    <t>199235****2</t>
  </si>
  <si>
    <t>毛军
雷文文</t>
  </si>
  <si>
    <t>2022.10.17</t>
  </si>
  <si>
    <t>荫平镇柳荫社区8组</t>
  </si>
  <si>
    <t>荫平镇新拱桥村2、3、4组</t>
  </si>
  <si>
    <t>刘小均</t>
  </si>
  <si>
    <t>荫平镇新拱桥村4、5、6、7组</t>
  </si>
  <si>
    <t>512224197401****36</t>
  </si>
  <si>
    <t>60667501923****680</t>
  </si>
  <si>
    <t>159238****6</t>
  </si>
  <si>
    <t>唐先敏</t>
  </si>
  <si>
    <t>荫平镇三坝村1-7组</t>
  </si>
  <si>
    <t>511223197902****65</t>
  </si>
  <si>
    <t>62152810767****5</t>
  </si>
  <si>
    <t>潘德中</t>
  </si>
  <si>
    <t>荫平镇乐英村8组、潘家花坟</t>
  </si>
  <si>
    <t>511223197904****54</t>
  </si>
  <si>
    <t>60667501923****373</t>
  </si>
  <si>
    <t>135094****2</t>
  </si>
  <si>
    <t>姜在燕</t>
  </si>
  <si>
    <t>荫平镇荫平街道6组、三坝村7组</t>
  </si>
  <si>
    <t>500228198807****83</t>
  </si>
  <si>
    <t>60667501923****231</t>
  </si>
  <si>
    <t>151234****8</t>
  </si>
  <si>
    <t>2022.10.16</t>
  </si>
  <si>
    <t>罗廷国</t>
  </si>
  <si>
    <t>荫平镇荫平街道8组、彭家湾、刘家坝</t>
  </si>
  <si>
    <t>512224195907****15</t>
  </si>
  <si>
    <t>60667501923****673</t>
  </si>
  <si>
    <t>152023****5</t>
  </si>
  <si>
    <t>朱安军</t>
  </si>
  <si>
    <t>荫平镇群乐村3组</t>
  </si>
  <si>
    <t>512224197311****54</t>
  </si>
  <si>
    <t>62179969000****6316</t>
  </si>
  <si>
    <t>132125****0</t>
  </si>
  <si>
    <t>李万山</t>
  </si>
  <si>
    <t>七斗村5组</t>
  </si>
  <si>
    <t>512224197205****17</t>
  </si>
  <si>
    <t>62109865300****5414</t>
  </si>
  <si>
    <t>199230****0</t>
  </si>
  <si>
    <t>杨勇</t>
  </si>
  <si>
    <t>七斗村1.3组</t>
  </si>
  <si>
    <t>512224196208****15</t>
  </si>
  <si>
    <t>62286711213****5</t>
  </si>
  <si>
    <t>153207****1</t>
  </si>
  <si>
    <t>曹如平</t>
  </si>
  <si>
    <t xml:space="preserve">荫平镇新拱桥村7组 </t>
  </si>
  <si>
    <t>512224196209****17</t>
  </si>
  <si>
    <t>62152810141****5</t>
  </si>
  <si>
    <t>136382****9</t>
  </si>
  <si>
    <t>胡高</t>
  </si>
  <si>
    <t>荫平镇乐英村3.4组</t>
  </si>
  <si>
    <t>500228198810****70</t>
  </si>
  <si>
    <t>62152810389****4</t>
  </si>
  <si>
    <t>186968****6</t>
  </si>
  <si>
    <t>光华村3.4.7组</t>
  </si>
  <si>
    <t>杨正宪</t>
  </si>
  <si>
    <t>荫平镇新拱桥村6组</t>
  </si>
  <si>
    <t>512224196102****13</t>
  </si>
  <si>
    <t>60667501923****921</t>
  </si>
  <si>
    <t>173583****9</t>
  </si>
  <si>
    <t>和林镇</t>
  </si>
  <si>
    <t>熊有川</t>
  </si>
  <si>
    <t>和林镇大冲村
3、4、5组</t>
  </si>
  <si>
    <t>500228198510****37</t>
  </si>
  <si>
    <t>62152810864****4</t>
  </si>
  <si>
    <t>187235****1</t>
  </si>
  <si>
    <t>2022.9.15</t>
  </si>
  <si>
    <t>简乃书</t>
  </si>
  <si>
    <t>和林镇和林村9组</t>
  </si>
  <si>
    <t>512224196212****16</t>
  </si>
  <si>
    <t>60667501823****164</t>
  </si>
  <si>
    <t>134527****6</t>
  </si>
  <si>
    <t>蒋伟</t>
  </si>
  <si>
    <t>和林镇三龙村
1、2、3组</t>
  </si>
  <si>
    <t>512224197406****96</t>
  </si>
  <si>
    <t>62146560049****6</t>
  </si>
  <si>
    <t>135947****8</t>
  </si>
  <si>
    <t>和林镇茂林村
1、2组</t>
  </si>
  <si>
    <t>2022.9.14</t>
  </si>
  <si>
    <t>陈家国</t>
  </si>
  <si>
    <t>和林镇大冲村1组</t>
  </si>
  <si>
    <t>512224196803****74</t>
  </si>
  <si>
    <t>62152810049****8</t>
  </si>
  <si>
    <t>陈学印</t>
  </si>
  <si>
    <t>三龙村5组</t>
  </si>
  <si>
    <t>511223198204****9X</t>
  </si>
  <si>
    <t>62152810444****9</t>
  </si>
  <si>
    <t>136582****3</t>
  </si>
  <si>
    <t>文化镇</t>
  </si>
  <si>
    <t>何文德</t>
  </si>
  <si>
    <t>文化镇三寨村3组</t>
  </si>
  <si>
    <t>512224197211****58</t>
  </si>
  <si>
    <t>60667502920****599</t>
  </si>
  <si>
    <t>177839****9</t>
  </si>
  <si>
    <t>2022.12.14</t>
  </si>
  <si>
    <t>沈方权</t>
  </si>
  <si>
    <t>文化镇三寨村5组</t>
  </si>
  <si>
    <t>512224194603****57</t>
  </si>
  <si>
    <t xml:space="preserve">60667502920****841 </t>
  </si>
  <si>
    <t>150238****5</t>
  </si>
  <si>
    <t>梁尤俊</t>
  </si>
  <si>
    <t>文化镇文化村2组</t>
  </si>
  <si>
    <t>512224195607****53</t>
  </si>
  <si>
    <t>62288510134****0</t>
  </si>
  <si>
    <t>139966****7</t>
  </si>
  <si>
    <t>王建军</t>
  </si>
  <si>
    <t>文化镇合家村3组</t>
  </si>
  <si>
    <t>512224197408****74</t>
  </si>
  <si>
    <t>62179969000****2161</t>
  </si>
  <si>
    <t>152200****9</t>
  </si>
  <si>
    <t>刘啟柏</t>
  </si>
  <si>
    <t>512224196203****55</t>
  </si>
  <si>
    <t>60667502920****986</t>
  </si>
  <si>
    <t>159234****3</t>
  </si>
  <si>
    <t>李定忠</t>
  </si>
  <si>
    <t>文化镇和平村2组</t>
  </si>
  <si>
    <t>512224194804****51</t>
  </si>
  <si>
    <t>60667502920****602</t>
  </si>
  <si>
    <t>158237****2</t>
  </si>
  <si>
    <t>新盛镇</t>
  </si>
  <si>
    <t>曾凡富</t>
  </si>
  <si>
    <t>新盛镇联盟村5组</t>
  </si>
  <si>
    <t>512224195805****16</t>
  </si>
  <si>
    <t xml:space="preserve">60667501223****930 </t>
  </si>
  <si>
    <t>158264****6</t>
  </si>
  <si>
    <t>2022.10.21</t>
  </si>
  <si>
    <t>姚国轩</t>
  </si>
  <si>
    <t>新盛镇联盟村1-3组</t>
  </si>
  <si>
    <t>512224196408****1X</t>
  </si>
  <si>
    <t>62284804790****1179</t>
  </si>
  <si>
    <t>135947****7</t>
  </si>
  <si>
    <t>刘绍兵</t>
  </si>
  <si>
    <t>512224197009****18</t>
  </si>
  <si>
    <t>31461000460****65</t>
  </si>
  <si>
    <t>133203****3</t>
  </si>
  <si>
    <t>罗泽兴</t>
  </si>
  <si>
    <t>新盛镇联盟村8组</t>
  </si>
  <si>
    <t>512224196401****36</t>
  </si>
  <si>
    <t>62305204700****1471</t>
  </si>
  <si>
    <t>150255****9</t>
  </si>
  <si>
    <t>陈明孝</t>
  </si>
  <si>
    <t>新盛镇联盟村2组</t>
  </si>
  <si>
    <t>512224196810****16</t>
  </si>
  <si>
    <t>62282304753****2462</t>
  </si>
  <si>
    <t>173831****2</t>
  </si>
  <si>
    <t>姚太洪</t>
  </si>
  <si>
    <t>新盛镇联盟村6组</t>
  </si>
  <si>
    <t>512224196107****34</t>
  </si>
  <si>
    <t>62284804786****7973</t>
  </si>
  <si>
    <t>139965****0</t>
  </si>
  <si>
    <t>罗建成</t>
  </si>
  <si>
    <t>新盛镇联盟村7组</t>
  </si>
  <si>
    <t>512224196504****18</t>
  </si>
  <si>
    <t>62284104700****8415</t>
  </si>
  <si>
    <t>182905****5</t>
  </si>
  <si>
    <t>罗庆伦</t>
  </si>
  <si>
    <t>512224197501****14</t>
  </si>
  <si>
    <t>62284104700****8719</t>
  </si>
  <si>
    <t>173023****2</t>
  </si>
  <si>
    <t>李佑轩</t>
  </si>
  <si>
    <t>新盛镇联盟村9组</t>
  </si>
  <si>
    <t>513023196612****79</t>
  </si>
  <si>
    <t>62145100868****</t>
  </si>
  <si>
    <t>185232****8</t>
  </si>
  <si>
    <t>冉啟平</t>
  </si>
  <si>
    <t>新盛镇联盟村1组</t>
  </si>
  <si>
    <t>512224195905****15</t>
  </si>
  <si>
    <t>62284104702****3912</t>
  </si>
  <si>
    <t>189835****6</t>
  </si>
  <si>
    <t>何明丽</t>
  </si>
  <si>
    <t>新盛镇乐都村2组</t>
  </si>
  <si>
    <t>512224196112****21</t>
  </si>
  <si>
    <t>31461000460****44</t>
  </si>
  <si>
    <t>153346****1</t>
  </si>
  <si>
    <t>2022.10.27</t>
  </si>
  <si>
    <t>黄邦兵</t>
  </si>
  <si>
    <t>新盛镇乐都村9组</t>
  </si>
  <si>
    <t>512224195610****15</t>
  </si>
  <si>
    <t>62282304753****4764</t>
  </si>
  <si>
    <t>133203****1</t>
  </si>
  <si>
    <t>杨福林</t>
  </si>
  <si>
    <t>512224197204****14</t>
  </si>
  <si>
    <t>62284104730****5960</t>
  </si>
  <si>
    <t>152135****8</t>
  </si>
  <si>
    <t>新盛镇乐都社区4-5组</t>
  </si>
  <si>
    <t>512224197207****59</t>
  </si>
  <si>
    <t>62284804788****3876</t>
  </si>
  <si>
    <t>黄安明</t>
  </si>
  <si>
    <t>新盛镇乐都社区3/9/10组</t>
  </si>
  <si>
    <t>512224196608****14</t>
  </si>
  <si>
    <t>62284104730****5468</t>
  </si>
  <si>
    <t>134282****8</t>
  </si>
  <si>
    <t>冉啟斌</t>
  </si>
  <si>
    <t>新盛镇高升村1组</t>
  </si>
  <si>
    <t>512224197503****38</t>
  </si>
  <si>
    <t>62152811205****4</t>
  </si>
  <si>
    <t>180023****0</t>
  </si>
  <si>
    <t>汪百平</t>
  </si>
  <si>
    <t>新盛镇高升村3组</t>
  </si>
  <si>
    <t>512224195503****12</t>
  </si>
  <si>
    <t>40223008010****926</t>
  </si>
  <si>
    <t>191237****1</t>
  </si>
  <si>
    <t>毛军
雷文文
李万霞</t>
  </si>
  <si>
    <t>唐然禄</t>
  </si>
  <si>
    <t>新盛镇高升村7组</t>
  </si>
  <si>
    <t>512224196806****14</t>
  </si>
  <si>
    <t>62284804784****2571</t>
  </si>
  <si>
    <t>158704****2</t>
  </si>
  <si>
    <t>蒋祖盛</t>
  </si>
  <si>
    <t>512224196611****13</t>
  </si>
  <si>
    <t>60667501223****628</t>
  </si>
  <si>
    <t>158704****9</t>
  </si>
  <si>
    <t>雷文文
李万霞</t>
  </si>
  <si>
    <t>廖东平</t>
  </si>
  <si>
    <t>新盛镇高升村4.7组</t>
  </si>
  <si>
    <t>512224196111****1X</t>
  </si>
  <si>
    <t>62282304753****7066</t>
  </si>
  <si>
    <t>170398****2</t>
  </si>
  <si>
    <t>廖东成</t>
  </si>
  <si>
    <t>512224196310****32</t>
  </si>
  <si>
    <t>62133604799****8474</t>
  </si>
  <si>
    <t>191232****7</t>
  </si>
  <si>
    <t>孙建云</t>
  </si>
  <si>
    <t>新盛镇高升村8组</t>
  </si>
  <si>
    <t>512224197211****32</t>
  </si>
  <si>
    <t>62284104730****5866</t>
  </si>
  <si>
    <t>152152****0</t>
  </si>
  <si>
    <t>唐云波</t>
  </si>
  <si>
    <t>新盛镇高升村10组</t>
  </si>
  <si>
    <t>512224196807****37</t>
  </si>
  <si>
    <t>62284804786****1273</t>
  </si>
  <si>
    <t>181847****0</t>
  </si>
  <si>
    <t>唐啟兵</t>
  </si>
  <si>
    <t>新盛镇高升村9组</t>
  </si>
  <si>
    <t>512224196411****58</t>
  </si>
  <si>
    <t>62282304753****1469</t>
  </si>
  <si>
    <t>191232****6</t>
  </si>
  <si>
    <t>张帮福</t>
  </si>
  <si>
    <t>512224196307****39</t>
  </si>
  <si>
    <t>62284804707****7717</t>
  </si>
  <si>
    <t>150255****8</t>
  </si>
  <si>
    <t>王志平</t>
  </si>
  <si>
    <t>512224196310****37</t>
  </si>
  <si>
    <t>40223008010****358</t>
  </si>
  <si>
    <t>183150****8</t>
  </si>
  <si>
    <t>毛军
李万霞
雷文文</t>
  </si>
  <si>
    <t>贺孟楷</t>
  </si>
  <si>
    <t>新盛镇新盛村2组</t>
  </si>
  <si>
    <t>512224196408****15</t>
  </si>
  <si>
    <t>62284104730****6569</t>
  </si>
  <si>
    <t>187232****7</t>
  </si>
  <si>
    <t>公司</t>
  </si>
  <si>
    <t>张云明</t>
  </si>
  <si>
    <t>新盛镇新盛村5组</t>
  </si>
  <si>
    <t>512224196611****12</t>
  </si>
  <si>
    <t>62284104730****4261</t>
  </si>
  <si>
    <t>133403****1</t>
  </si>
  <si>
    <t>张根文</t>
  </si>
  <si>
    <t>新盛镇新盛村7组</t>
  </si>
  <si>
    <t>512224197005****19</t>
  </si>
  <si>
    <t>31461700460****12</t>
  </si>
  <si>
    <t>183235****7</t>
  </si>
  <si>
    <t>唐洪平</t>
  </si>
  <si>
    <t>新盛镇新盛村8组</t>
  </si>
  <si>
    <t>512224197404****37</t>
  </si>
  <si>
    <t>62284804790****1070</t>
  </si>
  <si>
    <t>181831****8</t>
  </si>
  <si>
    <t>姚太国</t>
  </si>
  <si>
    <t>新盛镇新盛村9组</t>
  </si>
  <si>
    <t>512224197301****14</t>
  </si>
  <si>
    <t>62133604799****4172</t>
  </si>
  <si>
    <t>177648****7</t>
  </si>
  <si>
    <t>屈超国</t>
  </si>
  <si>
    <t>512224196304****31</t>
  </si>
  <si>
    <t>62284104730****6262</t>
  </si>
  <si>
    <t>135947****0</t>
  </si>
  <si>
    <t>谭万刚</t>
  </si>
  <si>
    <t>新盛镇新盛村4组</t>
  </si>
  <si>
    <t>512224197709****17</t>
  </si>
  <si>
    <t>62284804789****3574</t>
  </si>
  <si>
    <t>冉啟义</t>
  </si>
  <si>
    <t>新盛镇新盛村6组</t>
  </si>
  <si>
    <t>512224196304****30</t>
  </si>
  <si>
    <t>62284104702****2719</t>
  </si>
  <si>
    <t>182281****</t>
  </si>
  <si>
    <t>刘文书</t>
  </si>
  <si>
    <t>新盛镇永兴村2、4组</t>
  </si>
  <si>
    <t>512224197402****81</t>
  </si>
  <si>
    <t>62152810823****4</t>
  </si>
  <si>
    <t>罗庆益</t>
  </si>
  <si>
    <t>新盛镇永兴村5组</t>
  </si>
  <si>
    <t>512224196509****12</t>
  </si>
  <si>
    <t>62152820007****8</t>
  </si>
  <si>
    <t>冉崇英</t>
  </si>
  <si>
    <t>新盛镇永兴村3组</t>
  </si>
  <si>
    <t>512224197302****60</t>
  </si>
  <si>
    <t>62146510580****3</t>
  </si>
  <si>
    <t>181823****3</t>
  </si>
  <si>
    <t>谭仕清</t>
  </si>
  <si>
    <t>新盛镇永兴村7组</t>
  </si>
  <si>
    <t>512224196807****17</t>
  </si>
  <si>
    <t>62125862557****8</t>
  </si>
  <si>
    <t>张沛余</t>
  </si>
  <si>
    <t>新盛镇永兴村1组</t>
  </si>
  <si>
    <t>512224197408****76</t>
  </si>
  <si>
    <t>62152810880****5</t>
  </si>
  <si>
    <t>177847****1</t>
  </si>
  <si>
    <t>冉隆元</t>
  </si>
  <si>
    <t>新盛镇永兴村2组</t>
  </si>
  <si>
    <t>512224195512****16</t>
  </si>
  <si>
    <t>62152810061****6</t>
  </si>
  <si>
    <t>133896****0</t>
  </si>
  <si>
    <t>谭步贵</t>
  </si>
  <si>
    <t>512224196308****10</t>
  </si>
  <si>
    <t>62152811061****3</t>
  </si>
  <si>
    <t>151789****8</t>
  </si>
  <si>
    <t>谭步炳</t>
  </si>
  <si>
    <t>512224196607****38</t>
  </si>
  <si>
    <t>62152810653****9</t>
  </si>
  <si>
    <t>181840****9</t>
  </si>
  <si>
    <t>屈纪才</t>
  </si>
  <si>
    <t>新盛镇铁树村3、4组</t>
  </si>
  <si>
    <t>512224195504****14</t>
  </si>
  <si>
    <t>62288510046****7</t>
  </si>
  <si>
    <t>2022.11.10</t>
  </si>
  <si>
    <t>陈子学</t>
  </si>
  <si>
    <t>新盛镇铁树村5组</t>
  </si>
  <si>
    <t>512224196407****13</t>
  </si>
  <si>
    <t>62152810982****9</t>
  </si>
  <si>
    <t>182236****1</t>
  </si>
  <si>
    <t>邓邦教</t>
  </si>
  <si>
    <t>新盛镇铁树村6、9组</t>
  </si>
  <si>
    <t>512224196510****35</t>
  </si>
  <si>
    <t>60667501223****974</t>
  </si>
  <si>
    <t>152235****6</t>
  </si>
  <si>
    <t>李若元</t>
  </si>
  <si>
    <t>新盛镇铁树村3组</t>
  </si>
  <si>
    <t>512224196605****18</t>
  </si>
  <si>
    <t>62288510046****3</t>
  </si>
  <si>
    <t>187237****2</t>
  </si>
  <si>
    <t>2022.11.7</t>
  </si>
  <si>
    <t>李若卫</t>
  </si>
  <si>
    <t>新盛镇铁树村4组</t>
  </si>
  <si>
    <t>512224195704****16</t>
  </si>
  <si>
    <t>40223008010****187</t>
  </si>
  <si>
    <t>173238****5</t>
  </si>
  <si>
    <t>刘自美</t>
  </si>
  <si>
    <t>512224196603****6X</t>
  </si>
  <si>
    <t>62152811061****9</t>
  </si>
  <si>
    <t>157306****8</t>
  </si>
  <si>
    <t>催炳蓉</t>
  </si>
  <si>
    <t>新盛镇五福村3组</t>
  </si>
  <si>
    <t>512224196710****28</t>
  </si>
  <si>
    <t>40223008026****014</t>
  </si>
  <si>
    <t>183150****5</t>
  </si>
  <si>
    <t>刘远明</t>
  </si>
  <si>
    <t>新盛镇银杏村6组</t>
  </si>
  <si>
    <t>512224197107****12</t>
  </si>
  <si>
    <t>62152820007****9</t>
  </si>
  <si>
    <t>173478****8</t>
  </si>
  <si>
    <t>2022.11.11</t>
  </si>
  <si>
    <t>新盛镇银杏村1.2.3组</t>
  </si>
  <si>
    <t>李本林</t>
  </si>
  <si>
    <t>新盛镇金刚村7组</t>
  </si>
  <si>
    <t>512224196607****12</t>
  </si>
  <si>
    <t>62284804709****0715</t>
  </si>
  <si>
    <t>199227****3</t>
  </si>
  <si>
    <t>汪文珍</t>
  </si>
  <si>
    <t>新盛镇金刚村4组</t>
  </si>
  <si>
    <t>512224196207****25</t>
  </si>
  <si>
    <t>31461000460****91</t>
  </si>
  <si>
    <t>133203****2</t>
  </si>
  <si>
    <t>徐明发</t>
  </si>
  <si>
    <t>512224195512****14</t>
  </si>
  <si>
    <t>62284804788****3479</t>
  </si>
  <si>
    <t>吴能贵</t>
  </si>
  <si>
    <t>新盛镇金刚村5组</t>
  </si>
  <si>
    <t>512224196308****16</t>
  </si>
  <si>
    <t>62179969000****2154</t>
  </si>
  <si>
    <t>182236****4</t>
  </si>
  <si>
    <t>于仁茂</t>
  </si>
  <si>
    <t>新盛镇万炉村5组</t>
  </si>
  <si>
    <t>512224196405****14</t>
  </si>
  <si>
    <t>60667012321****5</t>
  </si>
  <si>
    <t>182239****1</t>
  </si>
  <si>
    <t>明达镇</t>
  </si>
  <si>
    <t>杨巧华</t>
  </si>
  <si>
    <t>明达镇红八村8组11组</t>
  </si>
  <si>
    <t>511223198209****14</t>
  </si>
  <si>
    <t>62152810500****8</t>
  </si>
  <si>
    <t>136282****1</t>
  </si>
  <si>
    <t>2022.12.15</t>
  </si>
  <si>
    <t>蒋开见</t>
  </si>
  <si>
    <t>明达镇红八村8组、天台社区7、8组</t>
  </si>
  <si>
    <t>512224197407****38</t>
  </si>
  <si>
    <t>62152810584****9</t>
  </si>
  <si>
    <t>185232****9</t>
  </si>
  <si>
    <t>屈仁容</t>
  </si>
  <si>
    <t>明达镇福来村3组</t>
  </si>
  <si>
    <t>512224197408****27</t>
  </si>
  <si>
    <t>62152583010****37</t>
  </si>
  <si>
    <t>189966****</t>
  </si>
  <si>
    <t>艾进熙</t>
  </si>
  <si>
    <t>明达镇坪山村3组</t>
  </si>
  <si>
    <t>512224196810****76</t>
  </si>
  <si>
    <t>62152811061****1</t>
  </si>
  <si>
    <t>191155****1</t>
  </si>
  <si>
    <t>屈仁超</t>
  </si>
  <si>
    <t>明达镇红八村3、9、11组</t>
  </si>
  <si>
    <t>512224197302****10</t>
  </si>
  <si>
    <t>62152810500****4</t>
  </si>
  <si>
    <t>139966****6</t>
  </si>
  <si>
    <t>唐连富</t>
  </si>
  <si>
    <t>明达镇红八村3、4组</t>
  </si>
  <si>
    <t>512224196903****15</t>
  </si>
  <si>
    <t>62125830122****6</t>
  </si>
  <si>
    <t>涂贤秀</t>
  </si>
  <si>
    <t>明达镇福来村4、5、8、组</t>
  </si>
  <si>
    <t>511224196910****26</t>
  </si>
  <si>
    <t>60667501523****605</t>
  </si>
  <si>
    <t>133303****5</t>
  </si>
  <si>
    <t>吴绪科</t>
  </si>
  <si>
    <t>明达镇福来村2、3、4组，坪山村1、2组</t>
  </si>
  <si>
    <t>512224195501****10</t>
  </si>
  <si>
    <t>60667501523****398</t>
  </si>
  <si>
    <t>137094****8</t>
  </si>
  <si>
    <t>陈安德</t>
  </si>
  <si>
    <t>明达镇长久村3组</t>
  </si>
  <si>
    <t>512224196212****93</t>
  </si>
  <si>
    <t>60667501523****507</t>
  </si>
  <si>
    <t>132511****6</t>
  </si>
  <si>
    <t>杨君光</t>
  </si>
  <si>
    <t>明达镇红八村1组</t>
  </si>
  <si>
    <t>512224196608****8</t>
  </si>
  <si>
    <t>40223008010****029</t>
  </si>
  <si>
    <t>181831****7</t>
  </si>
  <si>
    <t>林玲</t>
  </si>
  <si>
    <t>红八村10、11组</t>
  </si>
  <si>
    <t>500228199203****08</t>
  </si>
  <si>
    <t>62109833100****9213</t>
  </si>
  <si>
    <t>蒋文杰</t>
  </si>
  <si>
    <t>明达镇字库村1组</t>
  </si>
  <si>
    <t>512224194806****13</t>
  </si>
  <si>
    <t>152135****4</t>
  </si>
  <si>
    <t>蒋文义</t>
  </si>
  <si>
    <t>红八村5组</t>
  </si>
  <si>
    <t>512224196309****16</t>
  </si>
  <si>
    <t>62152810042****0</t>
  </si>
  <si>
    <t>157235****3</t>
  </si>
  <si>
    <t>梁山
街道</t>
  </si>
  <si>
    <t>清都村3组</t>
  </si>
  <si>
    <t>张富润</t>
  </si>
  <si>
    <t>梁山街道
清都村5组</t>
  </si>
  <si>
    <t>512224197404****9X</t>
  </si>
  <si>
    <t>62152810230****3</t>
  </si>
  <si>
    <t>申君勇</t>
  </si>
  <si>
    <t>大福村9组</t>
  </si>
  <si>
    <t>511321197910****16</t>
  </si>
  <si>
    <t>62146510581****5</t>
  </si>
  <si>
    <t>177832****1</t>
  </si>
  <si>
    <t>2022.10.10</t>
  </si>
  <si>
    <t>曹奎明</t>
  </si>
  <si>
    <t>云佛村4组</t>
  </si>
  <si>
    <t>512224195611****16</t>
  </si>
  <si>
    <t>40223008041****0372</t>
  </si>
  <si>
    <t>182237****1</t>
  </si>
  <si>
    <t>金带
街道</t>
  </si>
  <si>
    <t>金带街道
石燕村、仁和村、双桂村</t>
  </si>
  <si>
    <t>62152811014****9</t>
  </si>
  <si>
    <t>2022.9.29</t>
  </si>
  <si>
    <t>熊春波</t>
  </si>
  <si>
    <t>金带街道滑石村</t>
  </si>
  <si>
    <t>511223198102****5X</t>
  </si>
  <si>
    <t>62146560127****0</t>
  </si>
  <si>
    <t>134526****1</t>
  </si>
  <si>
    <t>张丽</t>
  </si>
  <si>
    <t>金带街道
千河村4组</t>
  </si>
  <si>
    <t>500228198706****87</t>
  </si>
  <si>
    <t>62288510434****0</t>
  </si>
  <si>
    <t>150234****1</t>
  </si>
  <si>
    <t>2022.8.8</t>
  </si>
  <si>
    <t>周良政</t>
  </si>
  <si>
    <t>金带街道
千河村3组</t>
  </si>
  <si>
    <t>512224196409****1X</t>
  </si>
  <si>
    <t>62152810653****8</t>
  </si>
  <si>
    <t>137094****7</t>
  </si>
  <si>
    <t>云龙镇</t>
  </si>
  <si>
    <t>刘书华</t>
  </si>
  <si>
    <t>云龙镇大石村8组</t>
  </si>
  <si>
    <t>511223197906****57</t>
  </si>
  <si>
    <t>62179969000****6922</t>
  </si>
  <si>
    <t>136353****1</t>
  </si>
  <si>
    <t xml:space="preserve">陈子冬
李万霞
雷文文
</t>
  </si>
  <si>
    <t>刘志波</t>
  </si>
  <si>
    <t>云龙镇陡梯村4/5组</t>
  </si>
  <si>
    <t>512224195908****16</t>
  </si>
  <si>
    <t>62179969000****4802</t>
  </si>
  <si>
    <t>191236****7</t>
  </si>
  <si>
    <t>邓建林</t>
  </si>
  <si>
    <t>云龙镇同心社区3/4组</t>
  </si>
  <si>
    <t>513622198207****97</t>
  </si>
  <si>
    <t>62218069000****3412</t>
  </si>
  <si>
    <t>139608****6</t>
  </si>
  <si>
    <t>朱传强</t>
  </si>
  <si>
    <t>云龙镇东风村3/4组</t>
  </si>
  <si>
    <t>511223197909****18</t>
  </si>
  <si>
    <t>62179969001****6983</t>
  </si>
  <si>
    <t>139966****1</t>
  </si>
  <si>
    <t>李少宁</t>
  </si>
  <si>
    <t>云龙镇东风村1.6组、同心社区6.7组</t>
  </si>
  <si>
    <t>612424198411****11</t>
  </si>
  <si>
    <t>62179969000****9506</t>
  </si>
  <si>
    <t>150958****7</t>
  </si>
  <si>
    <t>2022.9.28</t>
  </si>
  <si>
    <t>朱春梅</t>
  </si>
  <si>
    <t>云龙镇人民村</t>
  </si>
  <si>
    <t>500228198903****02</t>
  </si>
  <si>
    <t>62284804792****5177</t>
  </si>
  <si>
    <t>187165****1</t>
  </si>
  <si>
    <t>2022.8.9</t>
  </si>
  <si>
    <t>徐君刚</t>
  </si>
  <si>
    <t>云龙镇东风村1.4.6组</t>
  </si>
  <si>
    <t>512224197602****58</t>
  </si>
  <si>
    <t>62109865300****0324</t>
  </si>
  <si>
    <t>屏锦镇</t>
  </si>
  <si>
    <t>方成生</t>
  </si>
  <si>
    <t>屏锦镇湖洋村5组</t>
  </si>
  <si>
    <t>500228198411****35</t>
  </si>
  <si>
    <t>60667501123****658</t>
  </si>
  <si>
    <t>159234****</t>
  </si>
  <si>
    <t>2022.10.8</t>
  </si>
  <si>
    <t>屏锦镇芋和村5组</t>
  </si>
  <si>
    <t>62179969000****0932</t>
  </si>
  <si>
    <t>2022.10.9</t>
  </si>
  <si>
    <t>罗弟洪</t>
  </si>
  <si>
    <t>屏锦镇腰塘村7组</t>
  </si>
  <si>
    <t>512224196706****24</t>
  </si>
  <si>
    <t>62146510402****2</t>
  </si>
  <si>
    <t>180023****8</t>
  </si>
  <si>
    <t>何浪</t>
  </si>
  <si>
    <t>屏锦镇腰塘村1组</t>
  </si>
  <si>
    <t>500228198809****90</t>
  </si>
  <si>
    <t>50050011960****</t>
  </si>
  <si>
    <t>181664****0</t>
  </si>
  <si>
    <t>张光才</t>
  </si>
  <si>
    <t>屏锦镇四方村1组、桂湾村5组</t>
  </si>
  <si>
    <t>512224196508****73</t>
  </si>
  <si>
    <t>60667500623****683</t>
  </si>
  <si>
    <t>173236****2</t>
  </si>
  <si>
    <t>屏锦镇四方村3、4组</t>
  </si>
  <si>
    <t>刘红英</t>
  </si>
  <si>
    <t>屏锦镇芋和村3、4组、万年村6、8、9组</t>
  </si>
  <si>
    <t>432930197906****63</t>
  </si>
  <si>
    <t>62179865300****4082</t>
  </si>
  <si>
    <t>张明才</t>
  </si>
  <si>
    <t>屏锦镇屏锦村4、5、6组</t>
  </si>
  <si>
    <t>512224197608****16</t>
  </si>
  <si>
    <t>62179969000****7459</t>
  </si>
  <si>
    <t>199227****7</t>
  </si>
  <si>
    <t>潘正江</t>
  </si>
  <si>
    <t>屏锦镇屏锦村2、3组</t>
  </si>
  <si>
    <t>512224197409****10</t>
  </si>
  <si>
    <t>60667500623****833</t>
  </si>
  <si>
    <t>189965****2</t>
  </si>
  <si>
    <t>肖志艳</t>
  </si>
  <si>
    <t>屏锦镇万年村1组</t>
  </si>
  <si>
    <t>511223197902****48</t>
  </si>
  <si>
    <t>60667500623****246</t>
  </si>
  <si>
    <t>田光庆</t>
  </si>
  <si>
    <t>屏锦镇万年村2-5组</t>
  </si>
  <si>
    <t>512224196404****30</t>
  </si>
  <si>
    <t>62152810304****0</t>
  </si>
  <si>
    <t>158237****5</t>
  </si>
  <si>
    <t>陈应权</t>
  </si>
  <si>
    <t>楠木村1-10组</t>
  </si>
  <si>
    <t>62284804790****4277</t>
  </si>
  <si>
    <t>138969****8</t>
  </si>
  <si>
    <t>唐忠芳</t>
  </si>
  <si>
    <t>屏锦镇万年村7、8、9组</t>
  </si>
  <si>
    <t>512224197709****64</t>
  </si>
  <si>
    <t>62179969000****1494</t>
  </si>
  <si>
    <t>双桂
街道</t>
  </si>
  <si>
    <t>游廷飞</t>
  </si>
  <si>
    <t>双桂街道凉水村13组</t>
  </si>
  <si>
    <t>512224197208****70</t>
  </si>
  <si>
    <t>62125882007****9</t>
  </si>
  <si>
    <t>134526****6</t>
  </si>
  <si>
    <t>巫荣彬</t>
  </si>
  <si>
    <t>双桂街道松竹村10组</t>
  </si>
  <si>
    <t>512224197109****15</t>
  </si>
  <si>
    <t>60667500123****530</t>
  </si>
  <si>
    <t>137094****6</t>
  </si>
  <si>
    <t>陈波</t>
  </si>
  <si>
    <t>511223198201****3X</t>
  </si>
  <si>
    <t>40223008029****530</t>
  </si>
  <si>
    <t>135947****1</t>
  </si>
  <si>
    <t>王礼春</t>
  </si>
  <si>
    <t>双桂街道黄泥村2组</t>
  </si>
  <si>
    <t>512224196601****12</t>
  </si>
  <si>
    <t>40223008011****654</t>
  </si>
  <si>
    <t>杨中华</t>
  </si>
  <si>
    <t>双桂街道黄泥村4组</t>
  </si>
  <si>
    <t>512224196804****19</t>
  </si>
  <si>
    <t>62152811061****5</t>
  </si>
  <si>
    <t>134526****3</t>
  </si>
  <si>
    <t>黄家见</t>
  </si>
  <si>
    <t>双桂街道皂角村4组</t>
  </si>
  <si>
    <t>512224195709****39</t>
  </si>
  <si>
    <t>40223008011****387</t>
  </si>
  <si>
    <t>191152****1</t>
  </si>
  <si>
    <t>贺昌锐</t>
  </si>
  <si>
    <t>双桂街道凉水村11组</t>
  </si>
  <si>
    <t>510202197809****58</t>
  </si>
  <si>
    <t>62146510113****7</t>
  </si>
  <si>
    <t>137083****2</t>
  </si>
  <si>
    <t>薛真德</t>
  </si>
  <si>
    <t>双桂街道凉水村12组</t>
  </si>
  <si>
    <t>512224196903****70</t>
  </si>
  <si>
    <t>62288510017****7</t>
  </si>
  <si>
    <t>159238****9</t>
  </si>
  <si>
    <t>高彩虹</t>
  </si>
  <si>
    <t>双桂街道凉水村10组</t>
  </si>
  <si>
    <t>500228199408****26</t>
  </si>
  <si>
    <t>138962****7</t>
  </si>
  <si>
    <t>刘地英</t>
  </si>
  <si>
    <t>双桂街道回兴社区6组</t>
  </si>
  <si>
    <t>512224197202****69</t>
  </si>
  <si>
    <t>62146560150****1</t>
  </si>
  <si>
    <t>刘本文</t>
  </si>
  <si>
    <t>双桂街道安复村2、5组</t>
  </si>
  <si>
    <t>512224196110****92</t>
  </si>
  <si>
    <t>62146560040****9</t>
  </si>
  <si>
    <t>173584****3</t>
  </si>
  <si>
    <t>曾少丽</t>
  </si>
  <si>
    <t>双桂街道安复村1.4组</t>
  </si>
  <si>
    <t>500228199110****60</t>
  </si>
  <si>
    <t>62152811061****6</t>
  </si>
  <si>
    <t>189965****7</t>
  </si>
  <si>
    <t>2022.10.26</t>
  </si>
  <si>
    <t>双桂街道凉水村8组</t>
  </si>
  <si>
    <t>62146510498****2</t>
  </si>
  <si>
    <t>152237****8</t>
  </si>
  <si>
    <t>回龙镇</t>
  </si>
  <si>
    <t>周榜武</t>
  </si>
  <si>
    <t>回龙镇红星村7组</t>
  </si>
  <si>
    <t>512224196308****99</t>
  </si>
  <si>
    <t>62179969001****6529</t>
  </si>
  <si>
    <t>陈子冬
雷文文
李万霞</t>
  </si>
  <si>
    <t>2022.12.6</t>
  </si>
  <si>
    <t>陈素琼</t>
  </si>
  <si>
    <t>回龙镇双龙村3组</t>
  </si>
  <si>
    <t>512224196211****60</t>
  </si>
  <si>
    <t>40223008021****376</t>
  </si>
  <si>
    <t>158705****8</t>
  </si>
  <si>
    <t>颜为有</t>
  </si>
  <si>
    <t>回龙镇天福村1组</t>
  </si>
  <si>
    <t>500228198708****51</t>
  </si>
  <si>
    <t>62218069000****0294</t>
  </si>
  <si>
    <t>191152****4</t>
  </si>
  <si>
    <t>张成飞</t>
  </si>
  <si>
    <t>回龙镇双龙村5、6组</t>
  </si>
  <si>
    <t>511223197912****54</t>
  </si>
  <si>
    <t>62179969000****1168</t>
  </si>
  <si>
    <t>173383****1</t>
  </si>
  <si>
    <t>王世平</t>
  </si>
  <si>
    <t>回龙镇寒岭村1组</t>
  </si>
  <si>
    <t>512224196904****15</t>
  </si>
  <si>
    <t>62288510204****8</t>
  </si>
  <si>
    <t>133889****0</t>
  </si>
  <si>
    <t>户木贵</t>
  </si>
  <si>
    <t>回龙镇清平村8组、兴农村3、4组</t>
  </si>
  <si>
    <t>512224196903****11</t>
  </si>
  <si>
    <t>62146560151****8</t>
  </si>
  <si>
    <t>153105****3</t>
  </si>
  <si>
    <t>周应</t>
  </si>
  <si>
    <t>回龙镇八一村</t>
  </si>
  <si>
    <t>510227198010****92</t>
  </si>
  <si>
    <t>31100101200****1806</t>
  </si>
  <si>
    <t>157363****9</t>
  </si>
  <si>
    <t>刘红平</t>
  </si>
  <si>
    <t>512224196901****</t>
  </si>
  <si>
    <t>62152811143****9</t>
  </si>
  <si>
    <t>136353****6</t>
  </si>
  <si>
    <t>郑小平</t>
  </si>
  <si>
    <t>回龙镇云阳村1、4组</t>
  </si>
  <si>
    <t>500228199008****12</t>
  </si>
  <si>
    <t>陈舰艇</t>
  </si>
  <si>
    <t>回龙镇山河村</t>
  </si>
  <si>
    <t>500228198501****33</t>
  </si>
  <si>
    <t>62109865300****0693</t>
  </si>
  <si>
    <t>138969****9</t>
  </si>
  <si>
    <t>徐远祥</t>
  </si>
  <si>
    <t>回龙镇云阳村4组</t>
  </si>
  <si>
    <t>512224196910****39</t>
  </si>
  <si>
    <t>40223008021****561</t>
  </si>
  <si>
    <t>181663****0</t>
  </si>
  <si>
    <t>碧山镇</t>
  </si>
  <si>
    <t>肖文国</t>
  </si>
  <si>
    <t>碧山镇平桥村1组</t>
  </si>
  <si>
    <t>512224196302****13</t>
  </si>
  <si>
    <t>62152810652****1</t>
  </si>
  <si>
    <t>孙世祥</t>
  </si>
  <si>
    <t>碧山镇清平社区7组</t>
  </si>
  <si>
    <t>511223198109****12</t>
  </si>
  <si>
    <t>62152810049****9</t>
  </si>
  <si>
    <t>135944****7</t>
  </si>
  <si>
    <t>田续清</t>
  </si>
  <si>
    <t>碧山镇小河村2组</t>
  </si>
  <si>
    <t>512224197107****16</t>
  </si>
  <si>
    <t>62152810638****0</t>
  </si>
  <si>
    <t>152236****0</t>
  </si>
  <si>
    <t>周发平</t>
  </si>
  <si>
    <t>碧山镇街道社区9组</t>
  </si>
  <si>
    <t>512224196907****18</t>
  </si>
  <si>
    <t>62152810745****3</t>
  </si>
  <si>
    <t>187235****7</t>
  </si>
  <si>
    <t>石安书</t>
  </si>
  <si>
    <t>碧山镇碧山村5组</t>
  </si>
  <si>
    <t>512224194807****23</t>
  </si>
  <si>
    <t>62152810767****1</t>
  </si>
  <si>
    <t>189966****8</t>
  </si>
  <si>
    <t>谭周富</t>
  </si>
  <si>
    <t>碧山镇川主村7组</t>
  </si>
  <si>
    <t>512224195510****17</t>
  </si>
  <si>
    <t>62146510449****4</t>
  </si>
  <si>
    <t>173831****9</t>
  </si>
  <si>
    <t>欧润祥</t>
  </si>
  <si>
    <t>512224196405****13</t>
  </si>
  <si>
    <t>62152810767****2</t>
  </si>
  <si>
    <t>150255****0</t>
  </si>
  <si>
    <t>周述高</t>
  </si>
  <si>
    <t>碧山镇川主村2组</t>
  </si>
  <si>
    <t>621528110613****</t>
  </si>
  <si>
    <t>28110613588****</t>
  </si>
  <si>
    <t>139966****3</t>
  </si>
  <si>
    <t>陈伟</t>
  </si>
  <si>
    <t>碧山镇川主村5组、新元村5组</t>
  </si>
  <si>
    <t>512224197606****10</t>
  </si>
  <si>
    <t>62152810304****8</t>
  </si>
  <si>
    <t>151789****2</t>
  </si>
  <si>
    <t>唐世平</t>
  </si>
  <si>
    <t>碧山镇清平社区2组</t>
  </si>
  <si>
    <t>512224197509****60</t>
  </si>
  <si>
    <t>62152810652****3</t>
  </si>
  <si>
    <t>159789****8</t>
  </si>
  <si>
    <t>陈登富</t>
  </si>
  <si>
    <t>碧山镇清平社区4组</t>
  </si>
  <si>
    <t>512224195303****3X</t>
  </si>
  <si>
    <t>40223008011****800</t>
  </si>
  <si>
    <t>159789****5</t>
  </si>
  <si>
    <t>孟邦金</t>
  </si>
  <si>
    <t>碧山镇平桥村2组</t>
  </si>
  <si>
    <t>512224196307****1X</t>
  </si>
  <si>
    <t>62286711284****7</t>
  </si>
  <si>
    <t>136582****0</t>
  </si>
  <si>
    <t>杨昌建</t>
  </si>
  <si>
    <t>513029197901****7</t>
  </si>
  <si>
    <t>62152810864****1</t>
  </si>
  <si>
    <t>199220****3</t>
  </si>
  <si>
    <t>肖章俊</t>
  </si>
  <si>
    <t>碧山镇清平社区3、5、7组</t>
  </si>
  <si>
    <t>512224197311****3X</t>
  </si>
  <si>
    <t>62288510517****1</t>
  </si>
  <si>
    <t>150238****8</t>
  </si>
  <si>
    <t>胡青城</t>
  </si>
  <si>
    <t>碧山镇龙桥村4组</t>
  </si>
  <si>
    <t>512925197305****70</t>
  </si>
  <si>
    <t>62158301224****</t>
  </si>
  <si>
    <t>152235****1</t>
  </si>
  <si>
    <t>陈杰</t>
  </si>
  <si>
    <t>碧山镇龙桥村1组</t>
  </si>
  <si>
    <t>500228198608****</t>
  </si>
  <si>
    <t>62146560039****</t>
  </si>
  <si>
    <t>张志中</t>
  </si>
  <si>
    <t>碧山镇龙桥村2、3、4组</t>
  </si>
  <si>
    <t>512224196909****</t>
  </si>
  <si>
    <t>62125830097****2</t>
  </si>
  <si>
    <t>183236****6</t>
  </si>
  <si>
    <t>陈贤华</t>
  </si>
  <si>
    <t>碧山镇新元村4组</t>
  </si>
  <si>
    <t>512224197304****34</t>
  </si>
  <si>
    <t>62288510491****8</t>
  </si>
  <si>
    <t>153303****1</t>
  </si>
  <si>
    <t>安胜镇</t>
  </si>
  <si>
    <t>熊代福</t>
  </si>
  <si>
    <t>安胜镇龙印村9组</t>
  </si>
  <si>
    <t>512224197611****35</t>
  </si>
  <si>
    <t>50050007372****</t>
  </si>
  <si>
    <t>153207****7</t>
  </si>
  <si>
    <t>2022.10.11</t>
  </si>
  <si>
    <t>马顶泉</t>
  </si>
  <si>
    <t>安胜镇龙印村3组</t>
  </si>
  <si>
    <t>372525198005****19</t>
  </si>
  <si>
    <t>62179965300****6144</t>
  </si>
  <si>
    <t>杨惊涛</t>
  </si>
  <si>
    <t>安胜镇龙印村4组</t>
  </si>
  <si>
    <t>512224197304****18</t>
  </si>
  <si>
    <t>62179969001****2467</t>
  </si>
  <si>
    <t>139966****5</t>
  </si>
  <si>
    <t>罗雪梅</t>
  </si>
  <si>
    <t>安胜镇龙印村6组</t>
  </si>
  <si>
    <t>512224197309****25</t>
  </si>
  <si>
    <t>62125864236****6</t>
  </si>
  <si>
    <t>177836****8</t>
  </si>
  <si>
    <t>杨人琴</t>
  </si>
  <si>
    <t>安胜镇高峰村3-5组</t>
  </si>
  <si>
    <t>512224197511****348</t>
  </si>
  <si>
    <t>62152810204****7</t>
  </si>
  <si>
    <t>153304****3</t>
  </si>
  <si>
    <t>安胜镇金平村1、2组</t>
  </si>
  <si>
    <t>谢世华</t>
  </si>
  <si>
    <t>安胜镇金平村5组</t>
  </si>
  <si>
    <t>512224197609****54</t>
  </si>
  <si>
    <t>60667503120****107</t>
  </si>
  <si>
    <t>139965****6</t>
  </si>
  <si>
    <t>扈木润</t>
  </si>
  <si>
    <t>安胜镇金平村5、6组</t>
  </si>
  <si>
    <t>512224197503****12</t>
  </si>
  <si>
    <t>60667503120****946</t>
  </si>
  <si>
    <t>138963****3</t>
  </si>
  <si>
    <t>邓建平</t>
  </si>
  <si>
    <t>安胜镇龙印村10组</t>
  </si>
  <si>
    <t>511223198207****73</t>
  </si>
  <si>
    <t>62146510561****0</t>
  </si>
  <si>
    <t>吴顺友</t>
  </si>
  <si>
    <t>安胜镇井坝村7组</t>
  </si>
  <si>
    <t>512224196902****56</t>
  </si>
  <si>
    <t>62125830064****9</t>
  </si>
  <si>
    <t>蒋流翠</t>
  </si>
  <si>
    <t>安胜镇井坝村6组</t>
  </si>
  <si>
    <t>511223197905****61</t>
  </si>
  <si>
    <t>62152820024****9</t>
  </si>
  <si>
    <t>182237****9</t>
  </si>
  <si>
    <t>袁刚伟</t>
  </si>
  <si>
    <t>安胜镇金平村1组</t>
  </si>
  <si>
    <t>212224197309****7X</t>
  </si>
  <si>
    <t>62285102040****</t>
  </si>
  <si>
    <t>铁门乡</t>
  </si>
  <si>
    <t>长塘村4.6.7组</t>
  </si>
  <si>
    <t>雷文文
毛军</t>
  </si>
  <si>
    <t>田善高</t>
  </si>
  <si>
    <t>铁门社区8组</t>
  </si>
  <si>
    <t>512224197502****90</t>
  </si>
  <si>
    <t>133889****6</t>
  </si>
  <si>
    <t>汪正国</t>
  </si>
  <si>
    <t>长塘村5组</t>
  </si>
  <si>
    <t>512224197105****73</t>
  </si>
  <si>
    <t>62125830156****9</t>
  </si>
  <si>
    <t>152236****8</t>
  </si>
  <si>
    <t>大观镇</t>
  </si>
  <si>
    <t>殷成军</t>
  </si>
  <si>
    <t>大兴村</t>
  </si>
  <si>
    <t>512224197212****19</t>
  </si>
  <si>
    <t>62179969001****7585</t>
  </si>
  <si>
    <t>135947****6</t>
  </si>
  <si>
    <t>汪崇建</t>
  </si>
  <si>
    <t>大兴村4组</t>
  </si>
  <si>
    <t>512224197403****11</t>
  </si>
  <si>
    <t>92179969000****5160</t>
  </si>
  <si>
    <t>180830****0</t>
  </si>
  <si>
    <t>殷圣山</t>
  </si>
  <si>
    <t>千福社区8组</t>
  </si>
  <si>
    <t>512224197408****32</t>
  </si>
  <si>
    <t>62218069000****6208</t>
  </si>
  <si>
    <t>134526****8</t>
  </si>
  <si>
    <t>刘泽云</t>
  </si>
  <si>
    <t>潜伏社区4组</t>
  </si>
  <si>
    <t>512224196232****6</t>
  </si>
  <si>
    <t>60667501623****563</t>
  </si>
  <si>
    <t>173652****4</t>
  </si>
  <si>
    <t>福禄镇</t>
  </si>
  <si>
    <t>杨光华</t>
  </si>
  <si>
    <t>福禄镇陆坪村2组</t>
  </si>
  <si>
    <t>62133604799****4078</t>
  </si>
  <si>
    <t>173478****3</t>
  </si>
  <si>
    <t>2022.12.9</t>
  </si>
  <si>
    <t>唐贤红</t>
  </si>
  <si>
    <t>福禄镇大印村</t>
  </si>
  <si>
    <t>522121197807****23</t>
  </si>
  <si>
    <t>62284804791****0777</t>
  </si>
  <si>
    <t>182098****1</t>
  </si>
  <si>
    <t>复平镇</t>
  </si>
  <si>
    <t>邓兴政</t>
  </si>
  <si>
    <t>复平镇安平村7组</t>
  </si>
  <si>
    <t>512224196909****38</t>
  </si>
  <si>
    <t>62152810142****4</t>
  </si>
  <si>
    <t>陈子冬   李万霞</t>
  </si>
  <si>
    <t>重庆市梁平区2022年耕地地力保护补贴种粮大户种植面积核查汇总表（公示）</t>
    <phoneticPr fontId="1" type="noConversion"/>
  </si>
  <si>
    <t>举报电话：梁平区农业农村委，53220376，联系人：谭国生   联系电话：13996623862                             公示时间：2023年1月5日到1月15日。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</si>
</sst>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78"/>
  <sheetViews>
    <sheetView tabSelected="1" workbookViewId="0">
      <pane ySplit="4" topLeftCell="A264" activePane="bottomLeft" state="frozen"/>
      <selection pane="bottomLeft" activeCell="M274" sqref="M274"/>
    </sheetView>
  </sheetViews>
  <sheetFormatPr defaultColWidth="9" defaultRowHeight="14.25"/>
  <cols>
    <col min="1" max="1" width="4.75" style="1" customWidth="1"/>
    <col min="2" max="2" width="6.375" style="1" customWidth="1"/>
    <col min="3" max="3" width="6.125" style="1" customWidth="1"/>
    <col min="4" max="4" width="6.5" style="1" customWidth="1"/>
    <col min="5" max="5" width="11.125" style="23" customWidth="1"/>
    <col min="6" max="6" width="17.875" style="1" customWidth="1"/>
    <col min="7" max="7" width="21" style="1" customWidth="1"/>
    <col min="8" max="8" width="15.5" style="25" customWidth="1"/>
    <col min="9" max="9" width="8.5" style="25" customWidth="1"/>
    <col min="10" max="11" width="7.375" style="1" customWidth="1"/>
    <col min="12" max="12" width="7.5" style="1" customWidth="1"/>
    <col min="13" max="13" width="8.75" style="1" customWidth="1"/>
    <col min="14" max="14" width="7.625" style="1" customWidth="1"/>
    <col min="15" max="15" width="6.5" style="1" customWidth="1"/>
    <col min="16" max="16" width="4.125" style="1" customWidth="1"/>
    <col min="17" max="17" width="5" style="1" customWidth="1"/>
    <col min="18" max="18" width="4.875" style="1" customWidth="1"/>
    <col min="19" max="19" width="7.125" style="1" customWidth="1"/>
    <col min="20" max="20" width="4.375" style="1" customWidth="1"/>
    <col min="21" max="21" width="5" style="1" customWidth="1"/>
    <col min="22" max="22" width="5.75" style="1" customWidth="1"/>
    <col min="23" max="23" width="4.125" style="1" customWidth="1"/>
    <col min="24" max="24" width="4.5" style="1" customWidth="1"/>
    <col min="25" max="25" width="4.375" style="1" customWidth="1"/>
    <col min="26" max="26" width="8.375" style="1" customWidth="1"/>
    <col min="27" max="27" width="10.25" style="1" customWidth="1"/>
    <col min="28" max="16384" width="9" style="1"/>
  </cols>
  <sheetData>
    <row r="1" spans="1:27" ht="30.95" customHeight="1">
      <c r="A1" s="40" t="s">
        <v>1314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26.1" customHeight="1">
      <c r="A2" s="41" t="s">
        <v>0</v>
      </c>
      <c r="B2" s="41"/>
      <c r="C2" s="41"/>
      <c r="D2" s="41"/>
      <c r="E2" s="42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7.95" customHeight="1">
      <c r="A3" s="28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28" t="s">
        <v>9</v>
      </c>
      <c r="J3" s="43" t="s">
        <v>10</v>
      </c>
      <c r="K3" s="43"/>
      <c r="L3" s="44"/>
      <c r="M3" s="28" t="s">
        <v>11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6" t="s">
        <v>12</v>
      </c>
      <c r="AA3" s="26" t="s">
        <v>13</v>
      </c>
    </row>
    <row r="4" spans="1:27" ht="36" customHeight="1">
      <c r="A4" s="28"/>
      <c r="B4" s="27"/>
      <c r="C4" s="27"/>
      <c r="D4" s="27"/>
      <c r="E4" s="27"/>
      <c r="F4" s="27"/>
      <c r="G4" s="27"/>
      <c r="H4" s="27"/>
      <c r="I4" s="28"/>
      <c r="J4" s="2" t="s">
        <v>14</v>
      </c>
      <c r="K4" s="3" t="s">
        <v>15</v>
      </c>
      <c r="L4" s="3" t="s">
        <v>16</v>
      </c>
      <c r="M4" s="3" t="s">
        <v>14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4" t="s">
        <v>28</v>
      </c>
      <c r="Z4" s="27"/>
      <c r="AA4" s="27"/>
    </row>
    <row r="5" spans="1:27" s="10" customFormat="1" ht="39.950000000000003" customHeight="1">
      <c r="A5" s="5">
        <v>1</v>
      </c>
      <c r="B5" s="29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34</v>
      </c>
      <c r="H5" s="6" t="s">
        <v>35</v>
      </c>
      <c r="I5" s="5">
        <v>70.94</v>
      </c>
      <c r="J5" s="8">
        <v>110.99</v>
      </c>
      <c r="K5" s="8">
        <v>3.06</v>
      </c>
      <c r="L5" s="8">
        <f>J5-K5</f>
        <v>107.93</v>
      </c>
      <c r="M5" s="8">
        <v>110.99</v>
      </c>
      <c r="N5" s="8">
        <v>110.99</v>
      </c>
      <c r="O5" s="9"/>
      <c r="P5" s="9"/>
      <c r="Q5" s="9"/>
      <c r="R5" s="9"/>
      <c r="S5" s="9"/>
      <c r="T5" s="5"/>
      <c r="U5" s="5"/>
      <c r="V5" s="5"/>
      <c r="W5" s="5"/>
      <c r="X5" s="5"/>
      <c r="Y5" s="5"/>
      <c r="Z5" s="5" t="s">
        <v>36</v>
      </c>
      <c r="AA5" s="5" t="s">
        <v>37</v>
      </c>
    </row>
    <row r="6" spans="1:27" s="10" customFormat="1" ht="39.950000000000003" customHeight="1">
      <c r="A6" s="5">
        <v>2</v>
      </c>
      <c r="B6" s="29"/>
      <c r="C6" s="6" t="s">
        <v>30</v>
      </c>
      <c r="D6" s="6" t="s">
        <v>38</v>
      </c>
      <c r="E6" s="6" t="s">
        <v>39</v>
      </c>
      <c r="F6" s="6" t="s">
        <v>40</v>
      </c>
      <c r="G6" s="7" t="s">
        <v>41</v>
      </c>
      <c r="H6" s="6" t="s">
        <v>42</v>
      </c>
      <c r="I6" s="5">
        <v>72.58</v>
      </c>
      <c r="J6" s="8">
        <v>78.5</v>
      </c>
      <c r="K6" s="8">
        <v>2</v>
      </c>
      <c r="L6" s="8">
        <f>J6-K6</f>
        <v>76.5</v>
      </c>
      <c r="M6" s="8">
        <v>78.5</v>
      </c>
      <c r="N6" s="8">
        <f>M6</f>
        <v>78.5</v>
      </c>
      <c r="O6" s="9"/>
      <c r="P6" s="9"/>
      <c r="Q6" s="9"/>
      <c r="R6" s="9"/>
      <c r="S6" s="9"/>
      <c r="T6" s="5"/>
      <c r="U6" s="5"/>
      <c r="V6" s="5"/>
      <c r="W6" s="5"/>
      <c r="X6" s="5"/>
      <c r="Y6" s="5"/>
      <c r="Z6" s="5" t="s">
        <v>36</v>
      </c>
      <c r="AA6" s="5" t="s">
        <v>37</v>
      </c>
    </row>
    <row r="7" spans="1:27" s="10" customFormat="1" ht="39.950000000000003" customHeight="1">
      <c r="A7" s="5">
        <v>3</v>
      </c>
      <c r="B7" s="29"/>
      <c r="C7" s="6" t="s">
        <v>30</v>
      </c>
      <c r="D7" s="6" t="s">
        <v>43</v>
      </c>
      <c r="E7" s="6" t="s">
        <v>44</v>
      </c>
      <c r="F7" s="6" t="s">
        <v>45</v>
      </c>
      <c r="G7" s="7" t="s">
        <v>46</v>
      </c>
      <c r="H7" s="6" t="s">
        <v>47</v>
      </c>
      <c r="I7" s="5">
        <v>177.28</v>
      </c>
      <c r="J7" s="8">
        <v>213.19</v>
      </c>
      <c r="K7" s="8">
        <v>0</v>
      </c>
      <c r="L7" s="8">
        <f>J7-K7</f>
        <v>213.19</v>
      </c>
      <c r="M7" s="8">
        <f>L7</f>
        <v>213.19</v>
      </c>
      <c r="N7" s="8">
        <f>L7</f>
        <v>213.19</v>
      </c>
      <c r="O7" s="9"/>
      <c r="P7" s="9"/>
      <c r="Q7" s="9"/>
      <c r="R7" s="9"/>
      <c r="S7" s="9"/>
      <c r="T7" s="5"/>
      <c r="U7" s="5"/>
      <c r="V7" s="5"/>
      <c r="W7" s="5"/>
      <c r="X7" s="5"/>
      <c r="Y7" s="5"/>
      <c r="Z7" s="5" t="s">
        <v>36</v>
      </c>
      <c r="AA7" s="5" t="s">
        <v>37</v>
      </c>
    </row>
    <row r="8" spans="1:27" s="10" customFormat="1" ht="39.950000000000003" customHeight="1">
      <c r="A8" s="5">
        <v>4</v>
      </c>
      <c r="B8" s="29"/>
      <c r="C8" s="6" t="s">
        <v>30</v>
      </c>
      <c r="D8" s="6" t="s">
        <v>48</v>
      </c>
      <c r="E8" s="6" t="s">
        <v>49</v>
      </c>
      <c r="F8" s="6" t="s">
        <v>50</v>
      </c>
      <c r="G8" s="7" t="s">
        <v>51</v>
      </c>
      <c r="H8" s="6" t="s">
        <v>52</v>
      </c>
      <c r="I8" s="5">
        <v>112.51</v>
      </c>
      <c r="J8" s="8">
        <v>128.77000000000001</v>
      </c>
      <c r="K8" s="8">
        <v>0</v>
      </c>
      <c r="L8" s="8">
        <f>J8-K8</f>
        <v>128.77000000000001</v>
      </c>
      <c r="M8" s="8">
        <f>N8</f>
        <v>128.77000000000001</v>
      </c>
      <c r="N8" s="8">
        <v>128.77000000000001</v>
      </c>
      <c r="O8" s="9"/>
      <c r="P8" s="9"/>
      <c r="Q8" s="9"/>
      <c r="R8" s="9"/>
      <c r="S8" s="9"/>
      <c r="T8" s="5"/>
      <c r="U8" s="5"/>
      <c r="V8" s="5"/>
      <c r="W8" s="5"/>
      <c r="X8" s="5"/>
      <c r="Y8" s="5"/>
      <c r="Z8" s="5" t="s">
        <v>36</v>
      </c>
      <c r="AA8" s="5" t="s">
        <v>37</v>
      </c>
    </row>
    <row r="9" spans="1:27" s="10" customFormat="1" ht="39.950000000000003" customHeight="1">
      <c r="A9" s="5">
        <v>5</v>
      </c>
      <c r="B9" s="29"/>
      <c r="C9" s="6" t="s">
        <v>30</v>
      </c>
      <c r="D9" s="6" t="s">
        <v>53</v>
      </c>
      <c r="E9" s="6" t="s">
        <v>32</v>
      </c>
      <c r="F9" s="6" t="s">
        <v>54</v>
      </c>
      <c r="G9" s="7" t="s">
        <v>55</v>
      </c>
      <c r="H9" s="6" t="s">
        <v>56</v>
      </c>
      <c r="I9" s="5">
        <v>111.59</v>
      </c>
      <c r="J9" s="8">
        <v>133.41</v>
      </c>
      <c r="K9" s="8">
        <v>3.9</v>
      </c>
      <c r="L9" s="8">
        <f>J9-K9</f>
        <v>129.51</v>
      </c>
      <c r="M9" s="8">
        <f t="shared" ref="M9:M16" si="0">J9</f>
        <v>133.41</v>
      </c>
      <c r="N9" s="8">
        <v>133.41</v>
      </c>
      <c r="O9" s="9"/>
      <c r="P9" s="9"/>
      <c r="Q9" s="9"/>
      <c r="R9" s="9"/>
      <c r="S9" s="9"/>
      <c r="T9" s="5"/>
      <c r="U9" s="5"/>
      <c r="V9" s="5"/>
      <c r="W9" s="5"/>
      <c r="X9" s="5"/>
      <c r="Y9" s="5"/>
      <c r="Z9" s="5" t="s">
        <v>36</v>
      </c>
      <c r="AA9" s="5" t="s">
        <v>37</v>
      </c>
    </row>
    <row r="10" spans="1:27" s="10" customFormat="1" ht="39.950000000000003" customHeight="1">
      <c r="A10" s="5">
        <v>6</v>
      </c>
      <c r="B10" s="29"/>
      <c r="C10" s="6" t="s">
        <v>30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61</v>
      </c>
      <c r="I10" s="6">
        <v>63.41</v>
      </c>
      <c r="J10" s="8">
        <v>67.19</v>
      </c>
      <c r="K10" s="8">
        <v>0</v>
      </c>
      <c r="L10" s="8">
        <v>67.19</v>
      </c>
      <c r="M10" s="8">
        <f t="shared" si="0"/>
        <v>67.19</v>
      </c>
      <c r="N10" s="8">
        <f t="shared" ref="N10:N16" si="1">J10</f>
        <v>67.19</v>
      </c>
      <c r="O10" s="9"/>
      <c r="P10" s="9"/>
      <c r="Q10" s="9"/>
      <c r="R10" s="9"/>
      <c r="S10" s="9"/>
      <c r="T10" s="5"/>
      <c r="U10" s="5"/>
      <c r="V10" s="5"/>
      <c r="W10" s="5"/>
      <c r="X10" s="5"/>
      <c r="Y10" s="5"/>
      <c r="Z10" s="5" t="s">
        <v>36</v>
      </c>
      <c r="AA10" s="5" t="s">
        <v>37</v>
      </c>
    </row>
    <row r="11" spans="1:27" s="10" customFormat="1" ht="39.950000000000003" customHeight="1">
      <c r="A11" s="5">
        <v>7</v>
      </c>
      <c r="B11" s="29"/>
      <c r="C11" s="6" t="s">
        <v>30</v>
      </c>
      <c r="D11" s="6" t="s">
        <v>62</v>
      </c>
      <c r="E11" s="6" t="s">
        <v>63</v>
      </c>
      <c r="F11" s="6" t="s">
        <v>64</v>
      </c>
      <c r="G11" s="6" t="s">
        <v>65</v>
      </c>
      <c r="H11" s="6" t="s">
        <v>66</v>
      </c>
      <c r="I11" s="6">
        <v>181.62</v>
      </c>
      <c r="J11" s="8">
        <v>181.27</v>
      </c>
      <c r="K11" s="8">
        <v>0</v>
      </c>
      <c r="L11" s="8">
        <v>181.27</v>
      </c>
      <c r="M11" s="8">
        <f t="shared" si="0"/>
        <v>181.27</v>
      </c>
      <c r="N11" s="8">
        <f t="shared" si="1"/>
        <v>181.27</v>
      </c>
      <c r="O11" s="9"/>
      <c r="P11" s="9"/>
      <c r="Q11" s="9"/>
      <c r="R11" s="9"/>
      <c r="S11" s="9"/>
      <c r="T11" s="5"/>
      <c r="U11" s="5"/>
      <c r="V11" s="5"/>
      <c r="W11" s="5"/>
      <c r="X11" s="5"/>
      <c r="Y11" s="5"/>
      <c r="Z11" s="5" t="s">
        <v>36</v>
      </c>
      <c r="AA11" s="5" t="s">
        <v>37</v>
      </c>
    </row>
    <row r="12" spans="1:27" s="10" customFormat="1" ht="39.950000000000003" customHeight="1">
      <c r="A12" s="5">
        <v>8</v>
      </c>
      <c r="B12" s="29" t="s">
        <v>67</v>
      </c>
      <c r="C12" s="6" t="s">
        <v>30</v>
      </c>
      <c r="D12" s="6" t="s">
        <v>68</v>
      </c>
      <c r="E12" s="6" t="s">
        <v>69</v>
      </c>
      <c r="F12" s="6" t="s">
        <v>70</v>
      </c>
      <c r="G12" s="6" t="s">
        <v>71</v>
      </c>
      <c r="H12" s="6" t="s">
        <v>72</v>
      </c>
      <c r="I12" s="6">
        <v>166.96</v>
      </c>
      <c r="J12" s="8">
        <v>167</v>
      </c>
      <c r="K12" s="8">
        <v>0</v>
      </c>
      <c r="L12" s="8">
        <f>J12</f>
        <v>167</v>
      </c>
      <c r="M12" s="8">
        <f t="shared" si="0"/>
        <v>167</v>
      </c>
      <c r="N12" s="8">
        <f t="shared" si="1"/>
        <v>167</v>
      </c>
      <c r="O12" s="6"/>
      <c r="P12" s="6"/>
      <c r="Q12" s="9"/>
      <c r="R12" s="9"/>
      <c r="S12" s="9"/>
      <c r="T12" s="5"/>
      <c r="U12" s="5"/>
      <c r="V12" s="5"/>
      <c r="W12" s="5"/>
      <c r="X12" s="5"/>
      <c r="Y12" s="5"/>
      <c r="Z12" s="5" t="s">
        <v>73</v>
      </c>
      <c r="AA12" s="5" t="s">
        <v>37</v>
      </c>
    </row>
    <row r="13" spans="1:27" s="10" customFormat="1" ht="39.950000000000003" customHeight="1">
      <c r="A13" s="5">
        <v>9</v>
      </c>
      <c r="B13" s="29"/>
      <c r="C13" s="5" t="s">
        <v>74</v>
      </c>
      <c r="D13" s="5" t="s">
        <v>75</v>
      </c>
      <c r="E13" s="5" t="s">
        <v>76</v>
      </c>
      <c r="F13" s="5" t="s">
        <v>77</v>
      </c>
      <c r="G13" s="5" t="s">
        <v>78</v>
      </c>
      <c r="H13" s="5" t="s">
        <v>79</v>
      </c>
      <c r="I13" s="5">
        <v>268</v>
      </c>
      <c r="J13" s="8">
        <v>268</v>
      </c>
      <c r="K13" s="8">
        <v>0</v>
      </c>
      <c r="L13" s="8">
        <f>J13</f>
        <v>268</v>
      </c>
      <c r="M13" s="8">
        <f t="shared" si="0"/>
        <v>268</v>
      </c>
      <c r="N13" s="8">
        <f t="shared" si="1"/>
        <v>268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 t="s">
        <v>73</v>
      </c>
      <c r="AA13" s="5" t="s">
        <v>37</v>
      </c>
    </row>
    <row r="14" spans="1:27" s="10" customFormat="1" ht="30.95" customHeight="1">
      <c r="A14" s="5">
        <v>10</v>
      </c>
      <c r="B14" s="29" t="s">
        <v>80</v>
      </c>
      <c r="C14" s="6" t="s">
        <v>30</v>
      </c>
      <c r="D14" s="6" t="s">
        <v>81</v>
      </c>
      <c r="E14" s="6" t="s">
        <v>82</v>
      </c>
      <c r="F14" s="6" t="s">
        <v>83</v>
      </c>
      <c r="G14" s="7" t="s">
        <v>84</v>
      </c>
      <c r="H14" s="6" t="s">
        <v>85</v>
      </c>
      <c r="I14" s="5">
        <v>96.76</v>
      </c>
      <c r="J14" s="8">
        <v>100.35</v>
      </c>
      <c r="K14" s="8">
        <v>3.93</v>
      </c>
      <c r="L14" s="8">
        <f t="shared" ref="L14:L25" si="2">J14-K14</f>
        <v>96.42</v>
      </c>
      <c r="M14" s="8">
        <f t="shared" si="0"/>
        <v>100.35</v>
      </c>
      <c r="N14" s="8">
        <f t="shared" si="1"/>
        <v>100.35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 t="s">
        <v>86</v>
      </c>
      <c r="AA14" s="5" t="s">
        <v>87</v>
      </c>
    </row>
    <row r="15" spans="1:27" s="10" customFormat="1" ht="42" customHeight="1">
      <c r="A15" s="5">
        <v>11</v>
      </c>
      <c r="B15" s="29"/>
      <c r="C15" s="6" t="s">
        <v>30</v>
      </c>
      <c r="D15" s="6" t="s">
        <v>88</v>
      </c>
      <c r="E15" s="6" t="s">
        <v>89</v>
      </c>
      <c r="F15" s="6" t="s">
        <v>90</v>
      </c>
      <c r="G15" s="7" t="s">
        <v>91</v>
      </c>
      <c r="H15" s="6" t="s">
        <v>92</v>
      </c>
      <c r="I15" s="5">
        <v>111.07</v>
      </c>
      <c r="J15" s="8">
        <v>110.36</v>
      </c>
      <c r="K15" s="8">
        <v>4.5199999999999996</v>
      </c>
      <c r="L15" s="8">
        <f t="shared" si="2"/>
        <v>105.84</v>
      </c>
      <c r="M15" s="8">
        <f t="shared" si="0"/>
        <v>110.36</v>
      </c>
      <c r="N15" s="8">
        <f t="shared" si="1"/>
        <v>110.36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 t="s">
        <v>86</v>
      </c>
      <c r="AA15" s="5" t="s">
        <v>87</v>
      </c>
    </row>
    <row r="16" spans="1:27" s="10" customFormat="1" ht="30.95" customHeight="1">
      <c r="A16" s="5">
        <v>12</v>
      </c>
      <c r="B16" s="29"/>
      <c r="C16" s="6" t="s">
        <v>30</v>
      </c>
      <c r="D16" s="6" t="s">
        <v>93</v>
      </c>
      <c r="E16" s="6" t="s">
        <v>94</v>
      </c>
      <c r="F16" s="6" t="s">
        <v>95</v>
      </c>
      <c r="G16" s="7" t="s">
        <v>96</v>
      </c>
      <c r="H16" s="6" t="s">
        <v>97</v>
      </c>
      <c r="I16" s="5">
        <v>195.53</v>
      </c>
      <c r="J16" s="8">
        <v>195.13</v>
      </c>
      <c r="K16" s="8">
        <v>5.71</v>
      </c>
      <c r="L16" s="8">
        <f t="shared" si="2"/>
        <v>189.42</v>
      </c>
      <c r="M16" s="8">
        <f t="shared" si="0"/>
        <v>195.13</v>
      </c>
      <c r="N16" s="8">
        <f t="shared" si="1"/>
        <v>195.13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 t="s">
        <v>86</v>
      </c>
      <c r="AA16" s="5" t="s">
        <v>87</v>
      </c>
    </row>
    <row r="17" spans="1:27" s="10" customFormat="1" ht="51.95" customHeight="1">
      <c r="A17" s="5">
        <v>13</v>
      </c>
      <c r="B17" s="29"/>
      <c r="C17" s="6" t="s">
        <v>98</v>
      </c>
      <c r="D17" s="6" t="s">
        <v>99</v>
      </c>
      <c r="E17" s="6" t="s">
        <v>100</v>
      </c>
      <c r="F17" s="6" t="s">
        <v>101</v>
      </c>
      <c r="G17" s="7" t="s">
        <v>102</v>
      </c>
      <c r="H17" s="6" t="s">
        <v>103</v>
      </c>
      <c r="I17" s="5">
        <v>533.11</v>
      </c>
      <c r="J17" s="8">
        <f>K17+L17</f>
        <v>553.4</v>
      </c>
      <c r="K17" s="8">
        <v>0</v>
      </c>
      <c r="L17" s="8">
        <v>553.4</v>
      </c>
      <c r="M17" s="8">
        <f>N17</f>
        <v>553.4</v>
      </c>
      <c r="N17" s="8">
        <v>553.4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 t="s">
        <v>86</v>
      </c>
      <c r="AA17" s="5" t="s">
        <v>87</v>
      </c>
    </row>
    <row r="18" spans="1:27" s="10" customFormat="1" ht="36.950000000000003" customHeight="1">
      <c r="A18" s="5">
        <v>14</v>
      </c>
      <c r="B18" s="29"/>
      <c r="C18" s="6" t="s">
        <v>30</v>
      </c>
      <c r="D18" s="6" t="s">
        <v>104</v>
      </c>
      <c r="E18" s="6" t="s">
        <v>105</v>
      </c>
      <c r="F18" s="6" t="s">
        <v>106</v>
      </c>
      <c r="G18" s="7" t="s">
        <v>107</v>
      </c>
      <c r="H18" s="6" t="s">
        <v>108</v>
      </c>
      <c r="I18" s="5">
        <v>51.1</v>
      </c>
      <c r="J18" s="8">
        <v>86.58</v>
      </c>
      <c r="K18" s="8">
        <v>5.74</v>
      </c>
      <c r="L18" s="8">
        <f t="shared" si="2"/>
        <v>80.84</v>
      </c>
      <c r="M18" s="8">
        <f t="shared" ref="M18:M30" si="3">J18</f>
        <v>86.58</v>
      </c>
      <c r="N18" s="8">
        <f t="shared" ref="N18:N26" si="4">J18</f>
        <v>86.58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 t="s">
        <v>86</v>
      </c>
      <c r="AA18" s="5" t="s">
        <v>87</v>
      </c>
    </row>
    <row r="19" spans="1:27" s="10" customFormat="1" ht="33" customHeight="1">
      <c r="A19" s="5">
        <v>15</v>
      </c>
      <c r="B19" s="29"/>
      <c r="C19" s="6" t="s">
        <v>30</v>
      </c>
      <c r="D19" s="6" t="s">
        <v>109</v>
      </c>
      <c r="E19" s="6" t="s">
        <v>110</v>
      </c>
      <c r="F19" s="6" t="s">
        <v>111</v>
      </c>
      <c r="G19" s="7" t="s">
        <v>112</v>
      </c>
      <c r="H19" s="6" t="s">
        <v>113</v>
      </c>
      <c r="I19" s="5">
        <v>50.1</v>
      </c>
      <c r="J19" s="8">
        <v>50.45</v>
      </c>
      <c r="K19" s="8">
        <v>0</v>
      </c>
      <c r="L19" s="8">
        <f t="shared" si="2"/>
        <v>50.45</v>
      </c>
      <c r="M19" s="8">
        <f t="shared" si="3"/>
        <v>50.45</v>
      </c>
      <c r="N19" s="8">
        <f t="shared" si="4"/>
        <v>50.45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 t="s">
        <v>86</v>
      </c>
      <c r="AA19" s="5" t="s">
        <v>87</v>
      </c>
    </row>
    <row r="20" spans="1:27" s="10" customFormat="1" ht="35.1" customHeight="1">
      <c r="A20" s="5">
        <v>16</v>
      </c>
      <c r="B20" s="29"/>
      <c r="C20" s="6" t="s">
        <v>114</v>
      </c>
      <c r="D20" s="6" t="s">
        <v>115</v>
      </c>
      <c r="E20" s="6" t="s">
        <v>116</v>
      </c>
      <c r="F20" s="6" t="s">
        <v>117</v>
      </c>
      <c r="G20" s="7" t="s">
        <v>118</v>
      </c>
      <c r="H20" s="6" t="s">
        <v>119</v>
      </c>
      <c r="I20" s="5">
        <v>646.66</v>
      </c>
      <c r="J20" s="8">
        <v>661.49</v>
      </c>
      <c r="K20" s="8">
        <v>0</v>
      </c>
      <c r="L20" s="8">
        <f t="shared" si="2"/>
        <v>661.49</v>
      </c>
      <c r="M20" s="8">
        <f t="shared" si="3"/>
        <v>661.49</v>
      </c>
      <c r="N20" s="8">
        <f t="shared" si="4"/>
        <v>661.49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 t="s">
        <v>86</v>
      </c>
      <c r="AA20" s="5" t="s">
        <v>87</v>
      </c>
    </row>
    <row r="21" spans="1:27" s="10" customFormat="1" ht="36" customHeight="1">
      <c r="A21" s="5">
        <v>17</v>
      </c>
      <c r="B21" s="29"/>
      <c r="C21" s="6" t="s">
        <v>30</v>
      </c>
      <c r="D21" s="6" t="s">
        <v>120</v>
      </c>
      <c r="E21" s="6" t="s">
        <v>121</v>
      </c>
      <c r="F21" s="6" t="s">
        <v>122</v>
      </c>
      <c r="G21" s="7" t="s">
        <v>123</v>
      </c>
      <c r="H21" s="6" t="s">
        <v>124</v>
      </c>
      <c r="I21" s="5">
        <v>65.239999999999995</v>
      </c>
      <c r="J21" s="8">
        <v>68.75</v>
      </c>
      <c r="K21" s="8">
        <v>4.25</v>
      </c>
      <c r="L21" s="8">
        <f t="shared" si="2"/>
        <v>64.5</v>
      </c>
      <c r="M21" s="8">
        <f t="shared" si="3"/>
        <v>68.75</v>
      </c>
      <c r="N21" s="8">
        <f t="shared" si="4"/>
        <v>68.75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 t="s">
        <v>86</v>
      </c>
      <c r="AA21" s="5" t="s">
        <v>87</v>
      </c>
    </row>
    <row r="22" spans="1:27" s="10" customFormat="1" ht="30.95" customHeight="1">
      <c r="A22" s="5">
        <v>18</v>
      </c>
      <c r="B22" s="29"/>
      <c r="C22" s="6" t="s">
        <v>30</v>
      </c>
      <c r="D22" s="6" t="s">
        <v>125</v>
      </c>
      <c r="E22" s="6" t="s">
        <v>126</v>
      </c>
      <c r="F22" s="6" t="s">
        <v>127</v>
      </c>
      <c r="G22" s="7" t="s">
        <v>128</v>
      </c>
      <c r="H22" s="6" t="s">
        <v>129</v>
      </c>
      <c r="I22" s="5">
        <v>54.97</v>
      </c>
      <c r="J22" s="8">
        <v>74.849999999999994</v>
      </c>
      <c r="K22" s="8">
        <v>3.62</v>
      </c>
      <c r="L22" s="8">
        <f t="shared" si="2"/>
        <v>71.23</v>
      </c>
      <c r="M22" s="8">
        <f t="shared" si="3"/>
        <v>74.849999999999994</v>
      </c>
      <c r="N22" s="8">
        <f t="shared" si="4"/>
        <v>74.849999999999994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 t="s">
        <v>86</v>
      </c>
      <c r="AA22" s="5" t="s">
        <v>130</v>
      </c>
    </row>
    <row r="23" spans="1:27" s="10" customFormat="1" ht="30.95" customHeight="1">
      <c r="A23" s="5">
        <v>19</v>
      </c>
      <c r="B23" s="29"/>
      <c r="C23" s="6" t="s">
        <v>30</v>
      </c>
      <c r="D23" s="6" t="s">
        <v>131</v>
      </c>
      <c r="E23" s="6" t="s">
        <v>132</v>
      </c>
      <c r="F23" s="6" t="s">
        <v>133</v>
      </c>
      <c r="G23" s="7" t="s">
        <v>134</v>
      </c>
      <c r="H23" s="6" t="s">
        <v>135</v>
      </c>
      <c r="I23" s="5">
        <v>392.45</v>
      </c>
      <c r="J23" s="8">
        <v>394.5</v>
      </c>
      <c r="K23" s="8">
        <v>3.78</v>
      </c>
      <c r="L23" s="8">
        <f t="shared" si="2"/>
        <v>390.72</v>
      </c>
      <c r="M23" s="8">
        <f t="shared" si="3"/>
        <v>394.5</v>
      </c>
      <c r="N23" s="8">
        <f t="shared" si="4"/>
        <v>394.5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 t="s">
        <v>86</v>
      </c>
      <c r="AA23" s="5" t="s">
        <v>87</v>
      </c>
    </row>
    <row r="24" spans="1:27" s="10" customFormat="1" ht="30.95" customHeight="1">
      <c r="A24" s="5">
        <v>20</v>
      </c>
      <c r="B24" s="29"/>
      <c r="C24" s="6" t="s">
        <v>30</v>
      </c>
      <c r="D24" s="6" t="s">
        <v>136</v>
      </c>
      <c r="E24" s="6" t="s">
        <v>137</v>
      </c>
      <c r="F24" s="6" t="s">
        <v>138</v>
      </c>
      <c r="G24" s="7" t="s">
        <v>139</v>
      </c>
      <c r="H24" s="6" t="s">
        <v>140</v>
      </c>
      <c r="I24" s="5">
        <v>349.5</v>
      </c>
      <c r="J24" s="8">
        <v>346.82</v>
      </c>
      <c r="K24" s="8">
        <v>3.93</v>
      </c>
      <c r="L24" s="8">
        <f t="shared" si="2"/>
        <v>342.89</v>
      </c>
      <c r="M24" s="8">
        <f t="shared" si="3"/>
        <v>346.82</v>
      </c>
      <c r="N24" s="8">
        <f t="shared" si="4"/>
        <v>346.82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 t="s">
        <v>86</v>
      </c>
      <c r="AA24" s="5" t="s">
        <v>87</v>
      </c>
    </row>
    <row r="25" spans="1:27" s="10" customFormat="1" ht="33" customHeight="1">
      <c r="A25" s="5">
        <v>21</v>
      </c>
      <c r="B25" s="29"/>
      <c r="C25" s="6" t="s">
        <v>30</v>
      </c>
      <c r="D25" s="6" t="s">
        <v>141</v>
      </c>
      <c r="E25" s="6" t="s">
        <v>142</v>
      </c>
      <c r="F25" s="6" t="s">
        <v>143</v>
      </c>
      <c r="G25" s="7" t="s">
        <v>144</v>
      </c>
      <c r="H25" s="6" t="s">
        <v>145</v>
      </c>
      <c r="I25" s="5">
        <v>135.01</v>
      </c>
      <c r="J25" s="8">
        <v>135.56</v>
      </c>
      <c r="K25" s="8">
        <v>3.93</v>
      </c>
      <c r="L25" s="8">
        <f t="shared" si="2"/>
        <v>131.63</v>
      </c>
      <c r="M25" s="8">
        <f t="shared" si="3"/>
        <v>135.56</v>
      </c>
      <c r="N25" s="8">
        <f t="shared" si="4"/>
        <v>135.56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 t="s">
        <v>86</v>
      </c>
      <c r="AA25" s="5" t="s">
        <v>130</v>
      </c>
    </row>
    <row r="26" spans="1:27" s="10" customFormat="1" ht="39" customHeight="1">
      <c r="A26" s="5">
        <v>22</v>
      </c>
      <c r="B26" s="29"/>
      <c r="C26" s="6" t="s">
        <v>30</v>
      </c>
      <c r="D26" s="11" t="s">
        <v>146</v>
      </c>
      <c r="E26" s="11" t="s">
        <v>147</v>
      </c>
      <c r="F26" s="11" t="s">
        <v>148</v>
      </c>
      <c r="G26" s="7" t="s">
        <v>149</v>
      </c>
      <c r="H26" s="11" t="s">
        <v>150</v>
      </c>
      <c r="I26" s="11">
        <v>223.37</v>
      </c>
      <c r="J26" s="12">
        <v>225.49</v>
      </c>
      <c r="K26" s="8">
        <v>0</v>
      </c>
      <c r="L26" s="12">
        <f t="shared" ref="L26:L30" si="5">J26</f>
        <v>225.49</v>
      </c>
      <c r="M26" s="12">
        <f t="shared" si="3"/>
        <v>225.49</v>
      </c>
      <c r="N26" s="12">
        <f t="shared" si="4"/>
        <v>225.49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 t="s">
        <v>86</v>
      </c>
      <c r="AA26" s="5" t="s">
        <v>87</v>
      </c>
    </row>
    <row r="27" spans="1:27" s="10" customFormat="1" ht="39" customHeight="1">
      <c r="A27" s="5">
        <v>23</v>
      </c>
      <c r="B27" s="29"/>
      <c r="C27" s="6" t="s">
        <v>30</v>
      </c>
      <c r="D27" s="11" t="s">
        <v>151</v>
      </c>
      <c r="E27" s="13" t="s">
        <v>152</v>
      </c>
      <c r="F27" s="11" t="s">
        <v>153</v>
      </c>
      <c r="G27" s="7" t="s">
        <v>154</v>
      </c>
      <c r="H27" s="11" t="s">
        <v>155</v>
      </c>
      <c r="I27" s="11">
        <v>67.06</v>
      </c>
      <c r="J27" s="12">
        <v>70.69</v>
      </c>
      <c r="K27" s="8">
        <v>0</v>
      </c>
      <c r="L27" s="12">
        <f t="shared" si="5"/>
        <v>70.69</v>
      </c>
      <c r="M27" s="12">
        <f t="shared" si="3"/>
        <v>70.69</v>
      </c>
      <c r="N27" s="12">
        <f>M27-O27-S27</f>
        <v>52.24</v>
      </c>
      <c r="O27" s="5">
        <v>15.38</v>
      </c>
      <c r="P27" s="5"/>
      <c r="Q27" s="5"/>
      <c r="R27" s="5"/>
      <c r="S27" s="5">
        <v>3.07</v>
      </c>
      <c r="T27" s="5"/>
      <c r="U27" s="5"/>
      <c r="V27" s="5"/>
      <c r="W27" s="5"/>
      <c r="X27" s="5"/>
      <c r="Y27" s="5"/>
      <c r="Z27" s="5" t="s">
        <v>86</v>
      </c>
      <c r="AA27" s="5" t="s">
        <v>87</v>
      </c>
    </row>
    <row r="28" spans="1:27" s="10" customFormat="1" ht="39" customHeight="1">
      <c r="A28" s="5">
        <v>24</v>
      </c>
      <c r="B28" s="29"/>
      <c r="C28" s="6" t="s">
        <v>30</v>
      </c>
      <c r="D28" s="11" t="s">
        <v>156</v>
      </c>
      <c r="E28" s="13" t="s">
        <v>157</v>
      </c>
      <c r="F28" s="11" t="s">
        <v>158</v>
      </c>
      <c r="G28" s="7" t="s">
        <v>159</v>
      </c>
      <c r="H28" s="11" t="s">
        <v>103</v>
      </c>
      <c r="I28" s="11">
        <v>340.8</v>
      </c>
      <c r="J28" s="12">
        <v>340.01</v>
      </c>
      <c r="K28" s="8">
        <v>0</v>
      </c>
      <c r="L28" s="12">
        <v>340.01</v>
      </c>
      <c r="M28" s="12">
        <f t="shared" si="3"/>
        <v>340.01</v>
      </c>
      <c r="N28" s="12">
        <f t="shared" ref="N28:N30" si="6">J28</f>
        <v>340.01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 t="s">
        <v>86</v>
      </c>
      <c r="AA28" s="5" t="s">
        <v>87</v>
      </c>
    </row>
    <row r="29" spans="1:27" s="10" customFormat="1" ht="39" customHeight="1">
      <c r="A29" s="5">
        <v>25</v>
      </c>
      <c r="B29" s="29"/>
      <c r="C29" s="6" t="s">
        <v>30</v>
      </c>
      <c r="D29" s="11" t="s">
        <v>160</v>
      </c>
      <c r="E29" s="13" t="s">
        <v>161</v>
      </c>
      <c r="F29" s="11" t="s">
        <v>162</v>
      </c>
      <c r="G29" s="7" t="s">
        <v>163</v>
      </c>
      <c r="H29" s="11" t="s">
        <v>164</v>
      </c>
      <c r="I29" s="11">
        <v>73.400000000000006</v>
      </c>
      <c r="J29" s="12">
        <v>73.69</v>
      </c>
      <c r="K29" s="8">
        <v>0</v>
      </c>
      <c r="L29" s="12">
        <f t="shared" si="5"/>
        <v>73.69</v>
      </c>
      <c r="M29" s="12">
        <f t="shared" si="3"/>
        <v>73.69</v>
      </c>
      <c r="N29" s="12">
        <f t="shared" si="6"/>
        <v>73.69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 t="s">
        <v>86</v>
      </c>
      <c r="AA29" s="5" t="s">
        <v>165</v>
      </c>
    </row>
    <row r="30" spans="1:27" s="10" customFormat="1" ht="39" customHeight="1">
      <c r="A30" s="5">
        <v>26</v>
      </c>
      <c r="B30" s="29"/>
      <c r="C30" s="6" t="s">
        <v>30</v>
      </c>
      <c r="D30" s="11" t="s">
        <v>166</v>
      </c>
      <c r="E30" s="13" t="s">
        <v>167</v>
      </c>
      <c r="F30" s="11" t="s">
        <v>168</v>
      </c>
      <c r="G30" s="7" t="s">
        <v>169</v>
      </c>
      <c r="H30" s="11" t="s">
        <v>170</v>
      </c>
      <c r="I30" s="11">
        <v>65.75</v>
      </c>
      <c r="J30" s="12">
        <v>67.489999999999995</v>
      </c>
      <c r="K30" s="8">
        <v>0</v>
      </c>
      <c r="L30" s="12">
        <f t="shared" si="5"/>
        <v>67.489999999999995</v>
      </c>
      <c r="M30" s="12">
        <f t="shared" si="3"/>
        <v>67.489999999999995</v>
      </c>
      <c r="N30" s="12">
        <f t="shared" si="6"/>
        <v>67.489999999999995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 t="s">
        <v>86</v>
      </c>
      <c r="AA30" s="5" t="s">
        <v>87</v>
      </c>
    </row>
    <row r="31" spans="1:27" s="10" customFormat="1" ht="39.950000000000003" customHeight="1">
      <c r="A31" s="5">
        <v>27</v>
      </c>
      <c r="B31" s="33" t="s">
        <v>171</v>
      </c>
      <c r="C31" s="5" t="s">
        <v>30</v>
      </c>
      <c r="D31" s="5" t="s">
        <v>172</v>
      </c>
      <c r="E31" s="5" t="s">
        <v>173</v>
      </c>
      <c r="F31" s="5" t="s">
        <v>174</v>
      </c>
      <c r="G31" s="5" t="s">
        <v>175</v>
      </c>
      <c r="H31" s="5" t="s">
        <v>176</v>
      </c>
      <c r="I31" s="5">
        <v>50.7</v>
      </c>
      <c r="J31" s="8">
        <v>92.58</v>
      </c>
      <c r="K31" s="8">
        <v>0</v>
      </c>
      <c r="L31" s="8">
        <v>92.58</v>
      </c>
      <c r="M31" s="8">
        <v>92.58</v>
      </c>
      <c r="N31" s="8"/>
      <c r="O31" s="5"/>
      <c r="P31" s="5"/>
      <c r="Q31" s="5"/>
      <c r="R31" s="5"/>
      <c r="S31" s="5">
        <v>92.58</v>
      </c>
      <c r="T31" s="5"/>
      <c r="U31" s="5"/>
      <c r="V31" s="5"/>
      <c r="W31" s="5"/>
      <c r="X31" s="5"/>
      <c r="Y31" s="5"/>
      <c r="Z31" s="5" t="s">
        <v>36</v>
      </c>
      <c r="AA31" s="5" t="s">
        <v>177</v>
      </c>
    </row>
    <row r="32" spans="1:27" s="10" customFormat="1" ht="39.950000000000003" customHeight="1">
      <c r="A32" s="5">
        <v>28</v>
      </c>
      <c r="B32" s="34"/>
      <c r="C32" s="5" t="s">
        <v>30</v>
      </c>
      <c r="D32" s="5" t="s">
        <v>178</v>
      </c>
      <c r="E32" s="5" t="s">
        <v>179</v>
      </c>
      <c r="F32" s="5" t="s">
        <v>180</v>
      </c>
      <c r="G32" s="5" t="s">
        <v>181</v>
      </c>
      <c r="H32" s="5" t="s">
        <v>182</v>
      </c>
      <c r="I32" s="5">
        <v>312.8</v>
      </c>
      <c r="J32" s="8">
        <v>318.26</v>
      </c>
      <c r="K32" s="8">
        <v>0</v>
      </c>
      <c r="L32" s="8">
        <v>318.26</v>
      </c>
      <c r="M32" s="8">
        <v>318.26</v>
      </c>
      <c r="N32" s="8">
        <v>318.26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 t="s">
        <v>36</v>
      </c>
      <c r="AA32" s="5" t="s">
        <v>177</v>
      </c>
    </row>
    <row r="33" spans="1:27" s="10" customFormat="1" ht="39.950000000000003" customHeight="1">
      <c r="A33" s="5">
        <v>29</v>
      </c>
      <c r="B33" s="34"/>
      <c r="C33" s="5" t="s">
        <v>98</v>
      </c>
      <c r="D33" s="5" t="s">
        <v>183</v>
      </c>
      <c r="E33" s="5" t="s">
        <v>184</v>
      </c>
      <c r="F33" s="5" t="s">
        <v>185</v>
      </c>
      <c r="G33" s="5" t="s">
        <v>186</v>
      </c>
      <c r="H33" s="5" t="s">
        <v>187</v>
      </c>
      <c r="I33" s="5">
        <v>120</v>
      </c>
      <c r="J33" s="8">
        <f>K33+L33</f>
        <v>119.26</v>
      </c>
      <c r="K33" s="8">
        <v>0</v>
      </c>
      <c r="L33" s="8">
        <v>119.26</v>
      </c>
      <c r="M33" s="8">
        <f>N33</f>
        <v>119.26</v>
      </c>
      <c r="N33" s="8">
        <v>119.26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 t="s">
        <v>36</v>
      </c>
      <c r="AA33" s="5" t="s">
        <v>177</v>
      </c>
    </row>
    <row r="34" spans="1:27" s="10" customFormat="1" ht="39.950000000000003" customHeight="1">
      <c r="A34" s="5">
        <v>30</v>
      </c>
      <c r="B34" s="35"/>
      <c r="C34" s="5" t="s">
        <v>30</v>
      </c>
      <c r="D34" s="14" t="s">
        <v>188</v>
      </c>
      <c r="E34" s="5" t="s">
        <v>189</v>
      </c>
      <c r="F34" s="14" t="s">
        <v>190</v>
      </c>
      <c r="G34" s="14" t="s">
        <v>191</v>
      </c>
      <c r="H34" s="14" t="s">
        <v>192</v>
      </c>
      <c r="I34" s="5">
        <v>168.22</v>
      </c>
      <c r="J34" s="8">
        <f>K34+L34</f>
        <v>168.12</v>
      </c>
      <c r="K34" s="8">
        <v>0</v>
      </c>
      <c r="L34" s="8">
        <v>168.12</v>
      </c>
      <c r="M34" s="8">
        <f>N34</f>
        <v>168.12</v>
      </c>
      <c r="N34" s="8">
        <v>168.12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 t="s">
        <v>36</v>
      </c>
      <c r="AA34" s="5" t="s">
        <v>177</v>
      </c>
    </row>
    <row r="35" spans="1:27" s="10" customFormat="1" ht="39.950000000000003" customHeight="1">
      <c r="A35" s="5">
        <v>31</v>
      </c>
      <c r="B35" s="29" t="s">
        <v>193</v>
      </c>
      <c r="C35" s="6" t="s">
        <v>30</v>
      </c>
      <c r="D35" s="6" t="s">
        <v>194</v>
      </c>
      <c r="E35" s="6" t="s">
        <v>195</v>
      </c>
      <c r="F35" s="6" t="s">
        <v>196</v>
      </c>
      <c r="G35" s="7" t="s">
        <v>197</v>
      </c>
      <c r="H35" s="5" t="s">
        <v>198</v>
      </c>
      <c r="I35" s="5">
        <v>97.05</v>
      </c>
      <c r="J35" s="8">
        <v>94.92</v>
      </c>
      <c r="K35" s="8">
        <v>4.55</v>
      </c>
      <c r="L35" s="8">
        <f>J35-K35</f>
        <v>90.37</v>
      </c>
      <c r="M35" s="8">
        <f>J35</f>
        <v>94.92</v>
      </c>
      <c r="N35" s="8">
        <f>J35</f>
        <v>94.92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 t="s">
        <v>36</v>
      </c>
      <c r="AA35" s="5" t="s">
        <v>199</v>
      </c>
    </row>
    <row r="36" spans="1:27" s="10" customFormat="1" ht="39.950000000000003" customHeight="1">
      <c r="A36" s="5">
        <v>32</v>
      </c>
      <c r="B36" s="29"/>
      <c r="C36" s="6" t="s">
        <v>30</v>
      </c>
      <c r="D36" s="6" t="s">
        <v>200</v>
      </c>
      <c r="E36" s="6" t="s">
        <v>201</v>
      </c>
      <c r="F36" s="6" t="s">
        <v>202</v>
      </c>
      <c r="G36" s="7" t="s">
        <v>203</v>
      </c>
      <c r="H36" s="5" t="s">
        <v>204</v>
      </c>
      <c r="I36" s="5">
        <v>92.3</v>
      </c>
      <c r="J36" s="8">
        <v>92.3</v>
      </c>
      <c r="K36" s="8">
        <v>0</v>
      </c>
      <c r="L36" s="8">
        <v>92.3</v>
      </c>
      <c r="M36" s="8">
        <v>92.3</v>
      </c>
      <c r="N36" s="8">
        <v>90.3</v>
      </c>
      <c r="O36" s="5">
        <v>2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 t="s">
        <v>36</v>
      </c>
      <c r="AA36" s="5" t="s">
        <v>199</v>
      </c>
    </row>
    <row r="37" spans="1:27" s="10" customFormat="1" ht="39.950000000000003" customHeight="1">
      <c r="A37" s="5">
        <v>33</v>
      </c>
      <c r="B37" s="29"/>
      <c r="C37" s="6" t="s">
        <v>30</v>
      </c>
      <c r="D37" s="6" t="s">
        <v>205</v>
      </c>
      <c r="E37" s="6" t="s">
        <v>206</v>
      </c>
      <c r="F37" s="6" t="s">
        <v>207</v>
      </c>
      <c r="G37" s="7" t="s">
        <v>208</v>
      </c>
      <c r="H37" s="5" t="s">
        <v>209</v>
      </c>
      <c r="I37" s="5">
        <v>153.28</v>
      </c>
      <c r="J37" s="8">
        <v>150.59</v>
      </c>
      <c r="K37" s="8">
        <v>5.63</v>
      </c>
      <c r="L37" s="8">
        <f t="shared" ref="L37:L45" si="7">J37-K37</f>
        <v>144.96</v>
      </c>
      <c r="M37" s="8">
        <f>J37</f>
        <v>150.59</v>
      </c>
      <c r="N37" s="8">
        <f>J37</f>
        <v>150.59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 t="s">
        <v>36</v>
      </c>
      <c r="AA37" s="5" t="s">
        <v>199</v>
      </c>
    </row>
    <row r="38" spans="1:27" s="10" customFormat="1" ht="39.950000000000003" customHeight="1">
      <c r="A38" s="5">
        <v>34</v>
      </c>
      <c r="B38" s="29"/>
      <c r="C38" s="6" t="s">
        <v>30</v>
      </c>
      <c r="D38" s="6" t="s">
        <v>210</v>
      </c>
      <c r="E38" s="6" t="s">
        <v>211</v>
      </c>
      <c r="F38" s="6" t="s">
        <v>212</v>
      </c>
      <c r="G38" s="7" t="s">
        <v>213</v>
      </c>
      <c r="H38" s="6" t="s">
        <v>214</v>
      </c>
      <c r="I38" s="9">
        <v>72.2</v>
      </c>
      <c r="J38" s="8">
        <v>87.25</v>
      </c>
      <c r="K38" s="8">
        <v>5.5</v>
      </c>
      <c r="L38" s="8">
        <f t="shared" si="7"/>
        <v>81.75</v>
      </c>
      <c r="M38" s="8">
        <f>J38</f>
        <v>87.25</v>
      </c>
      <c r="N38" s="8">
        <f>J38</f>
        <v>87.25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 t="s">
        <v>36</v>
      </c>
      <c r="AA38" s="5" t="s">
        <v>199</v>
      </c>
    </row>
    <row r="39" spans="1:27" s="10" customFormat="1" ht="39.950000000000003" customHeight="1">
      <c r="A39" s="5">
        <v>35</v>
      </c>
      <c r="B39" s="29"/>
      <c r="C39" s="6" t="s">
        <v>30</v>
      </c>
      <c r="D39" s="6" t="s">
        <v>215</v>
      </c>
      <c r="E39" s="6" t="s">
        <v>216</v>
      </c>
      <c r="F39" s="6" t="s">
        <v>217</v>
      </c>
      <c r="G39" s="7" t="s">
        <v>218</v>
      </c>
      <c r="H39" s="5" t="s">
        <v>219</v>
      </c>
      <c r="I39" s="5">
        <v>360</v>
      </c>
      <c r="J39" s="8">
        <v>367.88</v>
      </c>
      <c r="K39" s="8">
        <v>3.31</v>
      </c>
      <c r="L39" s="8">
        <f t="shared" si="7"/>
        <v>364.57</v>
      </c>
      <c r="M39" s="8">
        <f>J39</f>
        <v>367.88</v>
      </c>
      <c r="N39" s="8">
        <f>J39</f>
        <v>367.88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 t="s">
        <v>36</v>
      </c>
      <c r="AA39" s="5" t="s">
        <v>199</v>
      </c>
    </row>
    <row r="40" spans="1:27" s="10" customFormat="1" ht="39.950000000000003" customHeight="1">
      <c r="A40" s="5">
        <v>36</v>
      </c>
      <c r="B40" s="29"/>
      <c r="C40" s="6" t="s">
        <v>30</v>
      </c>
      <c r="D40" s="6" t="s">
        <v>220</v>
      </c>
      <c r="E40" s="6" t="s">
        <v>221</v>
      </c>
      <c r="F40" s="6" t="s">
        <v>222</v>
      </c>
      <c r="G40" s="5" t="s">
        <v>223</v>
      </c>
      <c r="H40" s="5" t="s">
        <v>224</v>
      </c>
      <c r="I40" s="5">
        <v>451.63</v>
      </c>
      <c r="J40" s="8">
        <v>451.63</v>
      </c>
      <c r="K40" s="8">
        <v>0</v>
      </c>
      <c r="L40" s="8">
        <f t="shared" si="7"/>
        <v>451.63</v>
      </c>
      <c r="M40" s="8">
        <f>J40</f>
        <v>451.63</v>
      </c>
      <c r="N40" s="8">
        <f>J40</f>
        <v>451.63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 t="s">
        <v>36</v>
      </c>
      <c r="AA40" s="5" t="s">
        <v>199</v>
      </c>
    </row>
    <row r="41" spans="1:27" s="10" customFormat="1" ht="50.1" customHeight="1">
      <c r="A41" s="5">
        <v>37</v>
      </c>
      <c r="B41" s="29"/>
      <c r="C41" s="6" t="s">
        <v>30</v>
      </c>
      <c r="D41" s="6" t="s">
        <v>225</v>
      </c>
      <c r="E41" s="6" t="s">
        <v>226</v>
      </c>
      <c r="F41" s="6" t="s">
        <v>227</v>
      </c>
      <c r="G41" s="7" t="s">
        <v>228</v>
      </c>
      <c r="H41" s="6" t="s">
        <v>229</v>
      </c>
      <c r="I41" s="9">
        <v>140.72999999999999</v>
      </c>
      <c r="J41" s="8">
        <v>143.74</v>
      </c>
      <c r="K41" s="8">
        <v>6.23</v>
      </c>
      <c r="L41" s="8">
        <f t="shared" si="7"/>
        <v>137.51</v>
      </c>
      <c r="M41" s="8">
        <f>J41</f>
        <v>143.74</v>
      </c>
      <c r="N41" s="8">
        <f>J41</f>
        <v>143.74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 t="s">
        <v>36</v>
      </c>
      <c r="AA41" s="5" t="s">
        <v>199</v>
      </c>
    </row>
    <row r="42" spans="1:27" s="10" customFormat="1" ht="50.1" customHeight="1">
      <c r="A42" s="5">
        <v>38</v>
      </c>
      <c r="B42" s="29"/>
      <c r="C42" s="6" t="s">
        <v>30</v>
      </c>
      <c r="D42" s="6" t="s">
        <v>230</v>
      </c>
      <c r="E42" s="6" t="s">
        <v>231</v>
      </c>
      <c r="F42" s="6" t="s">
        <v>232</v>
      </c>
      <c r="G42" s="7" t="s">
        <v>233</v>
      </c>
      <c r="H42" s="6" t="s">
        <v>234</v>
      </c>
      <c r="I42" s="6">
        <v>108.46</v>
      </c>
      <c r="J42" s="8">
        <v>120.85</v>
      </c>
      <c r="K42" s="8">
        <v>4.4000000000000004</v>
      </c>
      <c r="L42" s="8">
        <f t="shared" si="7"/>
        <v>116.45</v>
      </c>
      <c r="M42" s="8">
        <v>120.85</v>
      </c>
      <c r="N42" s="8">
        <v>120.85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 t="s">
        <v>36</v>
      </c>
      <c r="AA42" s="5" t="s">
        <v>199</v>
      </c>
    </row>
    <row r="43" spans="1:27" s="10" customFormat="1" ht="50.1" customHeight="1">
      <c r="A43" s="5">
        <v>39</v>
      </c>
      <c r="B43" s="29"/>
      <c r="C43" s="6" t="s">
        <v>30</v>
      </c>
      <c r="D43" s="6" t="s">
        <v>235</v>
      </c>
      <c r="E43" s="6" t="s">
        <v>236</v>
      </c>
      <c r="F43" s="6" t="s">
        <v>237</v>
      </c>
      <c r="G43" s="7" t="s">
        <v>238</v>
      </c>
      <c r="H43" s="6" t="s">
        <v>239</v>
      </c>
      <c r="I43" s="5">
        <v>100.57</v>
      </c>
      <c r="J43" s="8">
        <v>100.44</v>
      </c>
      <c r="K43" s="8">
        <v>4.8499999999999996</v>
      </c>
      <c r="L43" s="8">
        <f t="shared" si="7"/>
        <v>95.59</v>
      </c>
      <c r="M43" s="8">
        <f>J43</f>
        <v>100.44</v>
      </c>
      <c r="N43" s="8">
        <f>J43</f>
        <v>100.44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 t="s">
        <v>36</v>
      </c>
      <c r="AA43" s="5" t="s">
        <v>199</v>
      </c>
    </row>
    <row r="44" spans="1:27" s="10" customFormat="1" ht="39" customHeight="1">
      <c r="A44" s="5">
        <v>40</v>
      </c>
      <c r="B44" s="29"/>
      <c r="C44" s="6" t="s">
        <v>30</v>
      </c>
      <c r="D44" s="5" t="s">
        <v>240</v>
      </c>
      <c r="E44" s="5" t="s">
        <v>241</v>
      </c>
      <c r="F44" s="5" t="s">
        <v>242</v>
      </c>
      <c r="G44" s="5" t="s">
        <v>243</v>
      </c>
      <c r="H44" s="5" t="s">
        <v>244</v>
      </c>
      <c r="I44" s="5">
        <v>174.08</v>
      </c>
      <c r="J44" s="8">
        <v>158.11000000000001</v>
      </c>
      <c r="K44" s="8">
        <v>0</v>
      </c>
      <c r="L44" s="8">
        <f t="shared" si="7"/>
        <v>158.11000000000001</v>
      </c>
      <c r="M44" s="8">
        <v>158.11000000000001</v>
      </c>
      <c r="N44" s="8">
        <v>158.11000000000001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 t="s">
        <v>36</v>
      </c>
      <c r="AA44" s="5" t="s">
        <v>199</v>
      </c>
    </row>
    <row r="45" spans="1:27" s="10" customFormat="1" ht="39.950000000000003" customHeight="1">
      <c r="A45" s="5">
        <v>41</v>
      </c>
      <c r="B45" s="29"/>
      <c r="C45" s="6" t="s">
        <v>30</v>
      </c>
      <c r="D45" s="6" t="s">
        <v>245</v>
      </c>
      <c r="E45" s="6" t="s">
        <v>246</v>
      </c>
      <c r="F45" s="6" t="s">
        <v>247</v>
      </c>
      <c r="G45" s="7" t="s">
        <v>248</v>
      </c>
      <c r="H45" s="6" t="s">
        <v>249</v>
      </c>
      <c r="I45" s="5">
        <v>230.81</v>
      </c>
      <c r="J45" s="8">
        <v>239.15</v>
      </c>
      <c r="K45" s="8">
        <v>0</v>
      </c>
      <c r="L45" s="8">
        <f t="shared" si="7"/>
        <v>239.15</v>
      </c>
      <c r="M45" s="8">
        <v>239.15</v>
      </c>
      <c r="N45" s="8">
        <v>239.15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 t="s">
        <v>36</v>
      </c>
      <c r="AA45" s="5" t="s">
        <v>199</v>
      </c>
    </row>
    <row r="46" spans="1:27" s="10" customFormat="1" ht="39.950000000000003" customHeight="1">
      <c r="A46" s="5">
        <v>42</v>
      </c>
      <c r="B46" s="29"/>
      <c r="C46" s="6" t="s">
        <v>30</v>
      </c>
      <c r="D46" s="6" t="s">
        <v>250</v>
      </c>
      <c r="E46" s="6" t="s">
        <v>251</v>
      </c>
      <c r="F46" s="6" t="s">
        <v>252</v>
      </c>
      <c r="G46" s="7" t="s">
        <v>253</v>
      </c>
      <c r="H46" s="6" t="s">
        <v>254</v>
      </c>
      <c r="I46" s="9">
        <v>61.5</v>
      </c>
      <c r="J46" s="8">
        <f>K46+L46</f>
        <v>63.93</v>
      </c>
      <c r="K46" s="8">
        <v>8.5</v>
      </c>
      <c r="L46" s="8">
        <v>55.43</v>
      </c>
      <c r="M46" s="8">
        <f t="shared" ref="M46:M51" si="8">N46</f>
        <v>63.93</v>
      </c>
      <c r="N46" s="8">
        <v>63.93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 t="s">
        <v>36</v>
      </c>
      <c r="AA46" s="5" t="s">
        <v>199</v>
      </c>
    </row>
    <row r="47" spans="1:27" s="10" customFormat="1" ht="39.950000000000003" customHeight="1">
      <c r="A47" s="5">
        <v>43</v>
      </c>
      <c r="B47" s="29"/>
      <c r="C47" s="6" t="s">
        <v>30</v>
      </c>
      <c r="D47" s="6" t="s">
        <v>255</v>
      </c>
      <c r="E47" s="6" t="s">
        <v>256</v>
      </c>
      <c r="F47" s="6" t="s">
        <v>257</v>
      </c>
      <c r="G47" s="7" t="s">
        <v>258</v>
      </c>
      <c r="H47" s="6" t="s">
        <v>259</v>
      </c>
      <c r="I47" s="9">
        <v>63.19</v>
      </c>
      <c r="J47" s="8">
        <v>63.32</v>
      </c>
      <c r="K47" s="8">
        <v>0</v>
      </c>
      <c r="L47" s="8">
        <f>N47+O47+S47</f>
        <v>63.32</v>
      </c>
      <c r="M47" s="8">
        <f>N47+O47+S47</f>
        <v>63.32</v>
      </c>
      <c r="N47" s="8">
        <v>63.32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 t="s">
        <v>36</v>
      </c>
      <c r="AA47" s="5" t="s">
        <v>199</v>
      </c>
    </row>
    <row r="48" spans="1:27" s="10" customFormat="1" ht="39.950000000000003" customHeight="1">
      <c r="A48" s="5">
        <v>44</v>
      </c>
      <c r="B48" s="29"/>
      <c r="C48" s="6" t="s">
        <v>30</v>
      </c>
      <c r="D48" s="6" t="s">
        <v>260</v>
      </c>
      <c r="E48" s="6" t="s">
        <v>261</v>
      </c>
      <c r="F48" s="6" t="s">
        <v>262</v>
      </c>
      <c r="G48" s="7" t="s">
        <v>263</v>
      </c>
      <c r="H48" s="6" t="s">
        <v>264</v>
      </c>
      <c r="I48" s="5">
        <v>64.7</v>
      </c>
      <c r="J48" s="8">
        <v>64.7</v>
      </c>
      <c r="K48" s="8">
        <v>1.9</v>
      </c>
      <c r="L48" s="8">
        <f>J48-K48</f>
        <v>62.8</v>
      </c>
      <c r="M48" s="8">
        <v>64.7</v>
      </c>
      <c r="N48" s="8">
        <v>64.7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 t="s">
        <v>36</v>
      </c>
      <c r="AA48" s="5" t="s">
        <v>199</v>
      </c>
    </row>
    <row r="49" spans="1:27" s="10" customFormat="1" ht="39.950000000000003" customHeight="1">
      <c r="A49" s="5">
        <v>45</v>
      </c>
      <c r="B49" s="33" t="s">
        <v>265</v>
      </c>
      <c r="C49" s="5" t="s">
        <v>30</v>
      </c>
      <c r="D49" s="6" t="s">
        <v>266</v>
      </c>
      <c r="E49" s="6" t="s">
        <v>267</v>
      </c>
      <c r="F49" s="7" t="s">
        <v>268</v>
      </c>
      <c r="G49" s="15" t="s">
        <v>269</v>
      </c>
      <c r="H49" s="6" t="s">
        <v>270</v>
      </c>
      <c r="I49" s="6">
        <v>67.56</v>
      </c>
      <c r="J49" s="8">
        <f>M49</f>
        <v>69.38</v>
      </c>
      <c r="K49" s="8">
        <v>1.82</v>
      </c>
      <c r="L49" s="8">
        <v>67.56</v>
      </c>
      <c r="M49" s="8">
        <f t="shared" si="8"/>
        <v>69.38</v>
      </c>
      <c r="N49" s="8">
        <v>69.38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 t="s">
        <v>36</v>
      </c>
      <c r="AA49" s="5" t="s">
        <v>271</v>
      </c>
    </row>
    <row r="50" spans="1:27" s="10" customFormat="1" ht="39.950000000000003" customHeight="1">
      <c r="A50" s="5">
        <v>46</v>
      </c>
      <c r="B50" s="34"/>
      <c r="C50" s="5" t="s">
        <v>30</v>
      </c>
      <c r="D50" s="6" t="s">
        <v>272</v>
      </c>
      <c r="E50" s="6" t="s">
        <v>273</v>
      </c>
      <c r="F50" s="6" t="s">
        <v>274</v>
      </c>
      <c r="G50" s="15" t="s">
        <v>275</v>
      </c>
      <c r="H50" s="6" t="s">
        <v>276</v>
      </c>
      <c r="I50" s="6">
        <v>146.726</v>
      </c>
      <c r="J50" s="8">
        <v>149.77000000000001</v>
      </c>
      <c r="K50" s="8">
        <v>0</v>
      </c>
      <c r="L50" s="8">
        <v>149.77000000000001</v>
      </c>
      <c r="M50" s="8">
        <v>149.77000000000001</v>
      </c>
      <c r="N50" s="8">
        <v>149.77000000000001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 t="s">
        <v>36</v>
      </c>
      <c r="AA50" s="5" t="s">
        <v>271</v>
      </c>
    </row>
    <row r="51" spans="1:27" s="10" customFormat="1" ht="39.950000000000003" customHeight="1">
      <c r="A51" s="5">
        <v>47</v>
      </c>
      <c r="B51" s="34"/>
      <c r="C51" s="5" t="s">
        <v>30</v>
      </c>
      <c r="D51" s="6" t="s">
        <v>277</v>
      </c>
      <c r="E51" s="6" t="s">
        <v>278</v>
      </c>
      <c r="F51" s="6" t="s">
        <v>279</v>
      </c>
      <c r="G51" s="15" t="s">
        <v>280</v>
      </c>
      <c r="H51" s="6" t="s">
        <v>281</v>
      </c>
      <c r="I51" s="6">
        <v>108.94</v>
      </c>
      <c r="J51" s="8">
        <f t="shared" ref="J51:J53" si="9">K51+L51</f>
        <v>142.33000000000001</v>
      </c>
      <c r="K51" s="8">
        <v>0</v>
      </c>
      <c r="L51" s="8">
        <v>142.33000000000001</v>
      </c>
      <c r="M51" s="8">
        <f t="shared" si="8"/>
        <v>142.33000000000001</v>
      </c>
      <c r="N51" s="8">
        <v>142.33000000000001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 t="s">
        <v>36</v>
      </c>
      <c r="AA51" s="5" t="s">
        <v>271</v>
      </c>
    </row>
    <row r="52" spans="1:27" s="10" customFormat="1" ht="39.950000000000003" customHeight="1">
      <c r="A52" s="5">
        <v>48</v>
      </c>
      <c r="B52" s="34"/>
      <c r="C52" s="5" t="s">
        <v>30</v>
      </c>
      <c r="D52" s="6" t="s">
        <v>282</v>
      </c>
      <c r="E52" s="6" t="s">
        <v>283</v>
      </c>
      <c r="F52" s="6" t="s">
        <v>284</v>
      </c>
      <c r="G52" s="15" t="s">
        <v>285</v>
      </c>
      <c r="H52" s="6" t="s">
        <v>286</v>
      </c>
      <c r="I52" s="6">
        <v>250</v>
      </c>
      <c r="J52" s="8">
        <f t="shared" si="9"/>
        <v>250</v>
      </c>
      <c r="K52" s="8">
        <v>0</v>
      </c>
      <c r="L52" s="8">
        <v>250</v>
      </c>
      <c r="M52" s="8">
        <f>S52</f>
        <v>250</v>
      </c>
      <c r="N52" s="8"/>
      <c r="O52" s="5"/>
      <c r="P52" s="5"/>
      <c r="Q52" s="5"/>
      <c r="R52" s="5"/>
      <c r="S52" s="8">
        <v>250</v>
      </c>
      <c r="T52" s="5"/>
      <c r="U52" s="5"/>
      <c r="V52" s="5"/>
      <c r="W52" s="5"/>
      <c r="X52" s="5"/>
      <c r="Y52" s="5"/>
      <c r="Z52" s="5" t="s">
        <v>36</v>
      </c>
      <c r="AA52" s="5" t="s">
        <v>271</v>
      </c>
    </row>
    <row r="53" spans="1:27" s="10" customFormat="1" ht="39.950000000000003" customHeight="1">
      <c r="A53" s="5">
        <v>49</v>
      </c>
      <c r="B53" s="35"/>
      <c r="C53" s="5" t="s">
        <v>30</v>
      </c>
      <c r="D53" s="6" t="s">
        <v>287</v>
      </c>
      <c r="E53" s="6" t="s">
        <v>288</v>
      </c>
      <c r="F53" s="6" t="s">
        <v>289</v>
      </c>
      <c r="G53" s="15" t="s">
        <v>290</v>
      </c>
      <c r="H53" s="6" t="s">
        <v>291</v>
      </c>
      <c r="I53" s="6">
        <v>366.57</v>
      </c>
      <c r="J53" s="8">
        <f t="shared" si="9"/>
        <v>355.53</v>
      </c>
      <c r="K53" s="8">
        <v>0</v>
      </c>
      <c r="L53" s="8">
        <v>355.53</v>
      </c>
      <c r="M53" s="8">
        <f>S53</f>
        <v>355.53</v>
      </c>
      <c r="N53" s="8"/>
      <c r="O53" s="5"/>
      <c r="P53" s="5"/>
      <c r="Q53" s="5"/>
      <c r="R53" s="5"/>
      <c r="S53" s="5">
        <v>355.53</v>
      </c>
      <c r="T53" s="5"/>
      <c r="U53" s="5"/>
      <c r="V53" s="5"/>
      <c r="W53" s="5"/>
      <c r="X53" s="5"/>
      <c r="Y53" s="5"/>
      <c r="Z53" s="5" t="s">
        <v>36</v>
      </c>
      <c r="AA53" s="5" t="s">
        <v>271</v>
      </c>
    </row>
    <row r="54" spans="1:27" s="10" customFormat="1" ht="41.1" customHeight="1">
      <c r="A54" s="5">
        <v>50</v>
      </c>
      <c r="B54" s="29" t="s">
        <v>292</v>
      </c>
      <c r="C54" s="6" t="s">
        <v>30</v>
      </c>
      <c r="D54" s="6" t="s">
        <v>48</v>
      </c>
      <c r="E54" s="6" t="s">
        <v>293</v>
      </c>
      <c r="F54" s="6" t="s">
        <v>50</v>
      </c>
      <c r="G54" s="7" t="s">
        <v>51</v>
      </c>
      <c r="H54" s="6" t="s">
        <v>294</v>
      </c>
      <c r="I54" s="6">
        <v>462.2</v>
      </c>
      <c r="J54" s="8">
        <v>462.21</v>
      </c>
      <c r="K54" s="8">
        <v>0</v>
      </c>
      <c r="L54" s="8">
        <v>462.21</v>
      </c>
      <c r="M54" s="8">
        <f>J54</f>
        <v>462.21</v>
      </c>
      <c r="N54" s="8">
        <f>J54</f>
        <v>462.21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 t="s">
        <v>36</v>
      </c>
      <c r="AA54" s="5" t="s">
        <v>295</v>
      </c>
    </row>
    <row r="55" spans="1:27" s="10" customFormat="1" ht="84" customHeight="1">
      <c r="A55" s="5">
        <v>51</v>
      </c>
      <c r="B55" s="29"/>
      <c r="C55" s="6" t="s">
        <v>98</v>
      </c>
      <c r="D55" s="6" t="s">
        <v>296</v>
      </c>
      <c r="E55" s="6" t="s">
        <v>297</v>
      </c>
      <c r="F55" s="6" t="s">
        <v>298</v>
      </c>
      <c r="G55" s="16" t="s">
        <v>299</v>
      </c>
      <c r="H55" s="6" t="s">
        <v>52</v>
      </c>
      <c r="I55" s="5">
        <v>1382.91</v>
      </c>
      <c r="J55" s="8">
        <f>K55+L55</f>
        <v>1379.84</v>
      </c>
      <c r="K55" s="8">
        <v>3.78</v>
      </c>
      <c r="L55" s="8">
        <v>1376.06</v>
      </c>
      <c r="M55" s="8">
        <f>N55</f>
        <v>1379.84</v>
      </c>
      <c r="N55" s="8">
        <v>1379.84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 t="s">
        <v>300</v>
      </c>
      <c r="AA55" s="5" t="s">
        <v>295</v>
      </c>
    </row>
    <row r="56" spans="1:27" s="10" customFormat="1" ht="66" customHeight="1">
      <c r="A56" s="5">
        <v>52</v>
      </c>
      <c r="B56" s="29"/>
      <c r="C56" s="6" t="s">
        <v>98</v>
      </c>
      <c r="D56" s="6" t="s">
        <v>301</v>
      </c>
      <c r="E56" s="6" t="s">
        <v>302</v>
      </c>
      <c r="F56" s="7" t="s">
        <v>303</v>
      </c>
      <c r="G56" s="16" t="s">
        <v>304</v>
      </c>
      <c r="H56" s="6" t="s">
        <v>305</v>
      </c>
      <c r="I56" s="5">
        <v>561</v>
      </c>
      <c r="J56" s="8">
        <v>561.67999999999995</v>
      </c>
      <c r="K56" s="8">
        <v>0</v>
      </c>
      <c r="L56" s="8">
        <f>J56-K56</f>
        <v>561.67999999999995</v>
      </c>
      <c r="M56" s="8">
        <v>561.67999999999995</v>
      </c>
      <c r="N56" s="8">
        <v>561.67999999999995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 t="s">
        <v>306</v>
      </c>
      <c r="AA56" s="5" t="s">
        <v>295</v>
      </c>
    </row>
    <row r="57" spans="1:27" s="10" customFormat="1" ht="45" customHeight="1">
      <c r="A57" s="5">
        <v>53</v>
      </c>
      <c r="B57" s="29"/>
      <c r="C57" s="6" t="s">
        <v>30</v>
      </c>
      <c r="D57" s="6" t="s">
        <v>307</v>
      </c>
      <c r="E57" s="6" t="s">
        <v>308</v>
      </c>
      <c r="F57" s="6" t="s">
        <v>309</v>
      </c>
      <c r="G57" s="16" t="s">
        <v>310</v>
      </c>
      <c r="H57" s="6" t="s">
        <v>311</v>
      </c>
      <c r="I57" s="5">
        <v>253.24</v>
      </c>
      <c r="J57" s="8">
        <v>259.54000000000002</v>
      </c>
      <c r="K57" s="8">
        <v>5.5</v>
      </c>
      <c r="L57" s="8">
        <f>J57-K57</f>
        <v>254.04</v>
      </c>
      <c r="M57" s="8">
        <f>J57</f>
        <v>259.54000000000002</v>
      </c>
      <c r="N57" s="8">
        <f>J57</f>
        <v>259.54000000000002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 t="s">
        <v>306</v>
      </c>
      <c r="AA57" s="5" t="s">
        <v>295</v>
      </c>
    </row>
    <row r="58" spans="1:27" s="10" customFormat="1" ht="39.950000000000003" customHeight="1">
      <c r="A58" s="5">
        <v>54</v>
      </c>
      <c r="B58" s="29"/>
      <c r="C58" s="6" t="s">
        <v>30</v>
      </c>
      <c r="D58" s="6" t="s">
        <v>312</v>
      </c>
      <c r="E58" s="6" t="s">
        <v>313</v>
      </c>
      <c r="F58" s="6" t="s">
        <v>314</v>
      </c>
      <c r="G58" s="16" t="s">
        <v>315</v>
      </c>
      <c r="H58" s="6" t="s">
        <v>316</v>
      </c>
      <c r="I58" s="5">
        <v>81</v>
      </c>
      <c r="J58" s="8">
        <f t="shared" ref="J58:J62" si="10">K58+L58</f>
        <v>81.430000000000007</v>
      </c>
      <c r="K58" s="8">
        <v>1.5</v>
      </c>
      <c r="L58" s="8">
        <v>79.930000000000007</v>
      </c>
      <c r="M58" s="8">
        <f t="shared" ref="M58:M62" si="11">N58</f>
        <v>81.430000000000007</v>
      </c>
      <c r="N58" s="8">
        <v>81.430000000000007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 t="s">
        <v>306</v>
      </c>
      <c r="AA58" s="5" t="s">
        <v>295</v>
      </c>
    </row>
    <row r="59" spans="1:27" s="10" customFormat="1" ht="44.1" customHeight="1">
      <c r="A59" s="5">
        <v>55</v>
      </c>
      <c r="B59" s="29"/>
      <c r="C59" s="6" t="s">
        <v>30</v>
      </c>
      <c r="D59" s="6" t="s">
        <v>317</v>
      </c>
      <c r="E59" s="6" t="s">
        <v>318</v>
      </c>
      <c r="F59" s="6" t="s">
        <v>319</v>
      </c>
      <c r="G59" s="16" t="s">
        <v>320</v>
      </c>
      <c r="H59" s="6" t="s">
        <v>321</v>
      </c>
      <c r="I59" s="5">
        <v>183.89</v>
      </c>
      <c r="J59" s="8">
        <f t="shared" si="10"/>
        <v>184.01</v>
      </c>
      <c r="K59" s="8">
        <v>4.5</v>
      </c>
      <c r="L59" s="8">
        <v>179.51</v>
      </c>
      <c r="M59" s="8">
        <f t="shared" si="11"/>
        <v>184.01</v>
      </c>
      <c r="N59" s="8">
        <v>184.01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 t="s">
        <v>306</v>
      </c>
      <c r="AA59" s="5" t="s">
        <v>295</v>
      </c>
    </row>
    <row r="60" spans="1:27" s="10" customFormat="1" ht="42" customHeight="1">
      <c r="A60" s="5">
        <v>56</v>
      </c>
      <c r="B60" s="29"/>
      <c r="C60" s="6" t="s">
        <v>30</v>
      </c>
      <c r="D60" s="6" t="s">
        <v>322</v>
      </c>
      <c r="E60" s="6" t="s">
        <v>323</v>
      </c>
      <c r="F60" s="6" t="s">
        <v>324</v>
      </c>
      <c r="G60" s="16" t="s">
        <v>325</v>
      </c>
      <c r="H60" s="6" t="s">
        <v>326</v>
      </c>
      <c r="I60" s="5">
        <v>88.09</v>
      </c>
      <c r="J60" s="8">
        <f t="shared" si="10"/>
        <v>88.47</v>
      </c>
      <c r="K60" s="8">
        <v>8.42</v>
      </c>
      <c r="L60" s="8">
        <v>80.05</v>
      </c>
      <c r="M60" s="8">
        <f t="shared" si="11"/>
        <v>88.47</v>
      </c>
      <c r="N60" s="8">
        <v>88.47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 t="s">
        <v>306</v>
      </c>
      <c r="AA60" s="5" t="s">
        <v>327</v>
      </c>
    </row>
    <row r="61" spans="1:27" s="10" customFormat="1" ht="39" customHeight="1">
      <c r="A61" s="5">
        <v>57</v>
      </c>
      <c r="B61" s="29"/>
      <c r="C61" s="6" t="s">
        <v>30</v>
      </c>
      <c r="D61" s="6" t="s">
        <v>328</v>
      </c>
      <c r="E61" s="6" t="s">
        <v>329</v>
      </c>
      <c r="F61" s="6" t="s">
        <v>330</v>
      </c>
      <c r="G61" s="16" t="s">
        <v>331</v>
      </c>
      <c r="H61" s="6" t="s">
        <v>332</v>
      </c>
      <c r="I61" s="5">
        <v>207.93</v>
      </c>
      <c r="J61" s="8">
        <f t="shared" si="10"/>
        <v>207.32</v>
      </c>
      <c r="K61" s="8">
        <v>3.58</v>
      </c>
      <c r="L61" s="8">
        <v>203.74</v>
      </c>
      <c r="M61" s="8">
        <f t="shared" si="11"/>
        <v>207.32</v>
      </c>
      <c r="N61" s="8">
        <v>207.32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 t="s">
        <v>306</v>
      </c>
      <c r="AA61" s="5" t="s">
        <v>333</v>
      </c>
    </row>
    <row r="62" spans="1:27" s="10" customFormat="1" ht="42.95" customHeight="1">
      <c r="A62" s="5">
        <v>58</v>
      </c>
      <c r="B62" s="29"/>
      <c r="C62" s="6" t="s">
        <v>30</v>
      </c>
      <c r="D62" s="6" t="s">
        <v>334</v>
      </c>
      <c r="E62" s="6" t="s">
        <v>335</v>
      </c>
      <c r="F62" s="6" t="s">
        <v>336</v>
      </c>
      <c r="G62" s="16" t="s">
        <v>337</v>
      </c>
      <c r="H62" s="6" t="s">
        <v>338</v>
      </c>
      <c r="I62" s="5">
        <v>56.95</v>
      </c>
      <c r="J62" s="8">
        <f t="shared" si="10"/>
        <v>58.81</v>
      </c>
      <c r="K62" s="8">
        <v>7.27</v>
      </c>
      <c r="L62" s="8">
        <v>51.54</v>
      </c>
      <c r="M62" s="8">
        <f t="shared" si="11"/>
        <v>58.81</v>
      </c>
      <c r="N62" s="8">
        <v>58.81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 t="s">
        <v>306</v>
      </c>
      <c r="AA62" s="5" t="s">
        <v>333</v>
      </c>
    </row>
    <row r="63" spans="1:27" s="10" customFormat="1" ht="39" customHeight="1">
      <c r="A63" s="5">
        <v>59</v>
      </c>
      <c r="B63" s="29"/>
      <c r="C63" s="6" t="s">
        <v>30</v>
      </c>
      <c r="D63" s="6" t="s">
        <v>339</v>
      </c>
      <c r="E63" s="6" t="s">
        <v>340</v>
      </c>
      <c r="F63" s="6" t="s">
        <v>341</v>
      </c>
      <c r="G63" s="16" t="s">
        <v>342</v>
      </c>
      <c r="H63" s="6" t="s">
        <v>343</v>
      </c>
      <c r="I63" s="5">
        <v>116.13</v>
      </c>
      <c r="J63" s="8">
        <v>116.43</v>
      </c>
      <c r="K63" s="8">
        <v>0</v>
      </c>
      <c r="L63" s="8">
        <f t="shared" ref="L63:L67" si="12">J63-K63</f>
        <v>116.43</v>
      </c>
      <c r="M63" s="8">
        <f t="shared" ref="M63:M67" si="13">J63</f>
        <v>116.43</v>
      </c>
      <c r="N63" s="8">
        <f>J63</f>
        <v>116.43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 t="s">
        <v>306</v>
      </c>
      <c r="AA63" s="5" t="s">
        <v>344</v>
      </c>
    </row>
    <row r="64" spans="1:27" s="10" customFormat="1" ht="38.1" customHeight="1">
      <c r="A64" s="5">
        <v>60</v>
      </c>
      <c r="B64" s="29"/>
      <c r="C64" s="6" t="s">
        <v>30</v>
      </c>
      <c r="D64" s="6" t="s">
        <v>345</v>
      </c>
      <c r="E64" s="6" t="s">
        <v>346</v>
      </c>
      <c r="F64" s="6" t="s">
        <v>347</v>
      </c>
      <c r="G64" s="16" t="s">
        <v>348</v>
      </c>
      <c r="H64" s="6" t="s">
        <v>349</v>
      </c>
      <c r="I64" s="5">
        <v>58</v>
      </c>
      <c r="J64" s="8">
        <v>58.7</v>
      </c>
      <c r="K64" s="8">
        <v>12.8</v>
      </c>
      <c r="L64" s="8">
        <f t="shared" si="12"/>
        <v>45.9</v>
      </c>
      <c r="M64" s="8">
        <v>58.7</v>
      </c>
      <c r="N64" s="8">
        <v>58.7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 t="s">
        <v>306</v>
      </c>
      <c r="AA64" s="5" t="s">
        <v>344</v>
      </c>
    </row>
    <row r="65" spans="1:27" s="10" customFormat="1" ht="42" customHeight="1">
      <c r="A65" s="5">
        <v>61</v>
      </c>
      <c r="B65" s="29"/>
      <c r="C65" s="6" t="s">
        <v>30</v>
      </c>
      <c r="D65" s="6" t="s">
        <v>350</v>
      </c>
      <c r="E65" s="6" t="s">
        <v>323</v>
      </c>
      <c r="F65" s="6" t="s">
        <v>351</v>
      </c>
      <c r="G65" s="16" t="s">
        <v>352</v>
      </c>
      <c r="H65" s="6" t="s">
        <v>353</v>
      </c>
      <c r="I65" s="5">
        <v>130</v>
      </c>
      <c r="J65" s="8">
        <f t="shared" ref="J65:J73" si="14">K65+L65</f>
        <v>133.1</v>
      </c>
      <c r="K65" s="8">
        <v>3.36</v>
      </c>
      <c r="L65" s="8">
        <v>129.74</v>
      </c>
      <c r="M65" s="8">
        <f t="shared" ref="M65:M73" si="15">N65</f>
        <v>133.1</v>
      </c>
      <c r="N65" s="8">
        <v>133.1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 t="s">
        <v>306</v>
      </c>
      <c r="AA65" s="5" t="s">
        <v>344</v>
      </c>
    </row>
    <row r="66" spans="1:27" s="10" customFormat="1" ht="30.95" customHeight="1">
      <c r="A66" s="5">
        <v>62</v>
      </c>
      <c r="B66" s="29"/>
      <c r="C66" s="6" t="s">
        <v>30</v>
      </c>
      <c r="D66" s="6" t="s">
        <v>354</v>
      </c>
      <c r="E66" s="6" t="s">
        <v>355</v>
      </c>
      <c r="F66" s="6" t="s">
        <v>356</v>
      </c>
      <c r="G66" s="16" t="s">
        <v>357</v>
      </c>
      <c r="H66" s="6" t="s">
        <v>358</v>
      </c>
      <c r="I66" s="5">
        <v>62.98</v>
      </c>
      <c r="J66" s="8">
        <v>62.73</v>
      </c>
      <c r="K66" s="8">
        <v>0</v>
      </c>
      <c r="L66" s="8">
        <v>62.73</v>
      </c>
      <c r="M66" s="8">
        <f t="shared" si="13"/>
        <v>62.73</v>
      </c>
      <c r="N66" s="8">
        <f>M66</f>
        <v>62.73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 t="s">
        <v>359</v>
      </c>
      <c r="AA66" s="5" t="s">
        <v>333</v>
      </c>
    </row>
    <row r="67" spans="1:27" s="10" customFormat="1" ht="30.95" customHeight="1">
      <c r="A67" s="5">
        <v>63</v>
      </c>
      <c r="B67" s="29"/>
      <c r="C67" s="6" t="s">
        <v>30</v>
      </c>
      <c r="D67" s="6" t="s">
        <v>360</v>
      </c>
      <c r="E67" s="6" t="s">
        <v>361</v>
      </c>
      <c r="F67" s="6" t="s">
        <v>362</v>
      </c>
      <c r="G67" s="16" t="s">
        <v>363</v>
      </c>
      <c r="H67" s="6" t="s">
        <v>364</v>
      </c>
      <c r="I67" s="5">
        <v>612.73</v>
      </c>
      <c r="J67" s="8">
        <v>612.58000000000004</v>
      </c>
      <c r="K67" s="8">
        <v>2.79</v>
      </c>
      <c r="L67" s="8">
        <f t="shared" si="12"/>
        <v>609.79</v>
      </c>
      <c r="M67" s="8">
        <f t="shared" si="13"/>
        <v>612.58000000000004</v>
      </c>
      <c r="N67" s="8">
        <f>J67</f>
        <v>612.58000000000004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 t="s">
        <v>359</v>
      </c>
      <c r="AA67" s="5" t="s">
        <v>333</v>
      </c>
    </row>
    <row r="68" spans="1:27" s="10" customFormat="1" ht="38.1" customHeight="1">
      <c r="A68" s="5">
        <v>64</v>
      </c>
      <c r="B68" s="29" t="s">
        <v>365</v>
      </c>
      <c r="C68" s="6" t="s">
        <v>74</v>
      </c>
      <c r="D68" s="6" t="s">
        <v>99</v>
      </c>
      <c r="E68" s="6" t="s">
        <v>366</v>
      </c>
      <c r="F68" s="6" t="s">
        <v>101</v>
      </c>
      <c r="G68" s="7" t="s">
        <v>367</v>
      </c>
      <c r="H68" s="6" t="s">
        <v>368</v>
      </c>
      <c r="I68" s="5">
        <v>539</v>
      </c>
      <c r="J68" s="8">
        <f t="shared" si="14"/>
        <v>540.33000000000004</v>
      </c>
      <c r="K68" s="8">
        <v>0</v>
      </c>
      <c r="L68" s="8">
        <v>540.33000000000004</v>
      </c>
      <c r="M68" s="8">
        <f t="shared" si="15"/>
        <v>540.33000000000004</v>
      </c>
      <c r="N68" s="8">
        <v>540.33000000000004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 t="s">
        <v>369</v>
      </c>
      <c r="AA68" s="5" t="s">
        <v>199</v>
      </c>
    </row>
    <row r="69" spans="1:27" s="10" customFormat="1" ht="38.1" customHeight="1">
      <c r="A69" s="5">
        <v>65</v>
      </c>
      <c r="B69" s="29"/>
      <c r="C69" s="6" t="s">
        <v>30</v>
      </c>
      <c r="D69" s="6" t="s">
        <v>370</v>
      </c>
      <c r="E69" s="6" t="s">
        <v>366</v>
      </c>
      <c r="F69" s="6" t="s">
        <v>371</v>
      </c>
      <c r="G69" s="7" t="s">
        <v>372</v>
      </c>
      <c r="H69" s="6" t="s">
        <v>373</v>
      </c>
      <c r="I69" s="5">
        <v>510</v>
      </c>
      <c r="J69" s="8">
        <f t="shared" si="14"/>
        <v>504.19</v>
      </c>
      <c r="K69" s="8">
        <v>0</v>
      </c>
      <c r="L69" s="8">
        <v>504.19</v>
      </c>
      <c r="M69" s="8">
        <f t="shared" si="15"/>
        <v>504.19</v>
      </c>
      <c r="N69" s="8">
        <v>504.19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 t="s">
        <v>369</v>
      </c>
      <c r="AA69" s="5" t="s">
        <v>199</v>
      </c>
    </row>
    <row r="70" spans="1:27" s="10" customFormat="1" ht="38.1" customHeight="1">
      <c r="A70" s="5">
        <v>66</v>
      </c>
      <c r="B70" s="29"/>
      <c r="C70" s="6" t="s">
        <v>30</v>
      </c>
      <c r="D70" s="6" t="s">
        <v>374</v>
      </c>
      <c r="E70" s="6" t="s">
        <v>375</v>
      </c>
      <c r="F70" s="6" t="s">
        <v>376</v>
      </c>
      <c r="G70" s="7" t="s">
        <v>377</v>
      </c>
      <c r="H70" s="6" t="s">
        <v>378</v>
      </c>
      <c r="I70" s="5">
        <v>345.1</v>
      </c>
      <c r="J70" s="8">
        <f t="shared" si="14"/>
        <v>336.47</v>
      </c>
      <c r="K70" s="8">
        <v>0</v>
      </c>
      <c r="L70" s="8">
        <v>336.47</v>
      </c>
      <c r="M70" s="8">
        <f t="shared" si="15"/>
        <v>336.47</v>
      </c>
      <c r="N70" s="8">
        <v>336.47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 t="s">
        <v>369</v>
      </c>
      <c r="AA70" s="5" t="s">
        <v>199</v>
      </c>
    </row>
    <row r="71" spans="1:27" s="10" customFormat="1" ht="38.1" customHeight="1">
      <c r="A71" s="5">
        <v>67</v>
      </c>
      <c r="B71" s="29"/>
      <c r="C71" s="6" t="s">
        <v>30</v>
      </c>
      <c r="D71" s="6" t="s">
        <v>379</v>
      </c>
      <c r="E71" s="6" t="s">
        <v>380</v>
      </c>
      <c r="F71" s="6" t="s">
        <v>381</v>
      </c>
      <c r="G71" s="7" t="s">
        <v>382</v>
      </c>
      <c r="H71" s="6" t="s">
        <v>383</v>
      </c>
      <c r="I71" s="5">
        <v>345.1</v>
      </c>
      <c r="J71" s="8">
        <f t="shared" si="14"/>
        <v>346.77</v>
      </c>
      <c r="K71" s="8">
        <v>0</v>
      </c>
      <c r="L71" s="8">
        <v>346.77</v>
      </c>
      <c r="M71" s="8">
        <f t="shared" si="15"/>
        <v>346.77</v>
      </c>
      <c r="N71" s="8">
        <v>346.77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 t="s">
        <v>369</v>
      </c>
      <c r="AA71" s="5" t="s">
        <v>199</v>
      </c>
    </row>
    <row r="72" spans="1:27" s="10" customFormat="1" ht="38.1" customHeight="1">
      <c r="A72" s="5">
        <v>68</v>
      </c>
      <c r="B72" s="29"/>
      <c r="C72" s="6" t="s">
        <v>74</v>
      </c>
      <c r="D72" s="6" t="s">
        <v>384</v>
      </c>
      <c r="E72" s="6" t="s">
        <v>385</v>
      </c>
      <c r="F72" s="6" t="s">
        <v>386</v>
      </c>
      <c r="G72" s="7" t="s">
        <v>387</v>
      </c>
      <c r="H72" s="6" t="s">
        <v>291</v>
      </c>
      <c r="I72" s="5">
        <v>466.72</v>
      </c>
      <c r="J72" s="8">
        <f t="shared" si="14"/>
        <v>467.63</v>
      </c>
      <c r="K72" s="8">
        <v>0</v>
      </c>
      <c r="L72" s="8">
        <v>467.63</v>
      </c>
      <c r="M72" s="8">
        <f t="shared" si="15"/>
        <v>467.63</v>
      </c>
      <c r="N72" s="8">
        <v>467.63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 t="s">
        <v>369</v>
      </c>
      <c r="AA72" s="5" t="s">
        <v>199</v>
      </c>
    </row>
    <row r="73" spans="1:27" s="10" customFormat="1" ht="38.1" customHeight="1">
      <c r="A73" s="5">
        <v>69</v>
      </c>
      <c r="B73" s="29"/>
      <c r="C73" s="6" t="s">
        <v>30</v>
      </c>
      <c r="D73" s="6" t="s">
        <v>388</v>
      </c>
      <c r="E73" s="6" t="s">
        <v>389</v>
      </c>
      <c r="F73" s="6" t="s">
        <v>390</v>
      </c>
      <c r="G73" s="7" t="s">
        <v>391</v>
      </c>
      <c r="H73" s="6" t="s">
        <v>373</v>
      </c>
      <c r="I73" s="5">
        <v>265</v>
      </c>
      <c r="J73" s="8">
        <f t="shared" si="14"/>
        <v>264.62</v>
      </c>
      <c r="K73" s="8">
        <v>0</v>
      </c>
      <c r="L73" s="8">
        <v>264.62</v>
      </c>
      <c r="M73" s="8">
        <f t="shared" si="15"/>
        <v>264.62</v>
      </c>
      <c r="N73" s="8">
        <v>264.62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 t="s">
        <v>369</v>
      </c>
      <c r="AA73" s="5" t="s">
        <v>199</v>
      </c>
    </row>
    <row r="74" spans="1:27" s="10" customFormat="1" ht="38.1" customHeight="1">
      <c r="A74" s="5">
        <v>70</v>
      </c>
      <c r="B74" s="29"/>
      <c r="C74" s="6" t="s">
        <v>30</v>
      </c>
      <c r="D74" s="6" t="s">
        <v>392</v>
      </c>
      <c r="E74" s="6" t="s">
        <v>393</v>
      </c>
      <c r="F74" s="6" t="s">
        <v>394</v>
      </c>
      <c r="G74" s="7" t="s">
        <v>395</v>
      </c>
      <c r="H74" s="6" t="s">
        <v>396</v>
      </c>
      <c r="I74" s="5">
        <v>64.930000000000007</v>
      </c>
      <c r="J74" s="8">
        <f>L74</f>
        <v>64.95</v>
      </c>
      <c r="K74" s="8">
        <v>0</v>
      </c>
      <c r="L74" s="8">
        <v>64.95</v>
      </c>
      <c r="M74" s="8">
        <f t="shared" ref="M74:M76" si="16">SUM(N74:Y74)</f>
        <v>64.95</v>
      </c>
      <c r="N74" s="8">
        <v>64.95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 t="s">
        <v>369</v>
      </c>
      <c r="AA74" s="5" t="s">
        <v>199</v>
      </c>
    </row>
    <row r="75" spans="1:27" s="10" customFormat="1" ht="38.1" customHeight="1">
      <c r="A75" s="5">
        <v>71</v>
      </c>
      <c r="B75" s="29"/>
      <c r="C75" s="6" t="s">
        <v>30</v>
      </c>
      <c r="D75" s="6" t="s">
        <v>397</v>
      </c>
      <c r="E75" s="6" t="s">
        <v>398</v>
      </c>
      <c r="F75" s="6" t="s">
        <v>399</v>
      </c>
      <c r="G75" s="7" t="s">
        <v>400</v>
      </c>
      <c r="H75" s="6" t="s">
        <v>401</v>
      </c>
      <c r="I75" s="5">
        <v>523.25300000000004</v>
      </c>
      <c r="J75" s="8">
        <f t="shared" ref="J75:J79" si="17">K75+L75</f>
        <v>523.54999999999995</v>
      </c>
      <c r="K75" s="8">
        <v>0</v>
      </c>
      <c r="L75" s="8">
        <v>523.54999999999995</v>
      </c>
      <c r="M75" s="8">
        <f t="shared" si="16"/>
        <v>523.54999999999995</v>
      </c>
      <c r="N75" s="8">
        <v>523.54999999999995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 t="s">
        <v>369</v>
      </c>
      <c r="AA75" s="5" t="s">
        <v>199</v>
      </c>
    </row>
    <row r="76" spans="1:27" s="10" customFormat="1" ht="38.1" customHeight="1">
      <c r="A76" s="5">
        <v>72</v>
      </c>
      <c r="B76" s="29"/>
      <c r="C76" s="6" t="s">
        <v>30</v>
      </c>
      <c r="D76" s="7" t="s">
        <v>402</v>
      </c>
      <c r="E76" s="7" t="s">
        <v>403</v>
      </c>
      <c r="F76" s="7" t="s">
        <v>404</v>
      </c>
      <c r="G76" s="7" t="s">
        <v>405</v>
      </c>
      <c r="H76" s="7" t="s">
        <v>406</v>
      </c>
      <c r="I76" s="7">
        <v>104.54</v>
      </c>
      <c r="J76" s="8">
        <f t="shared" si="17"/>
        <v>98.54</v>
      </c>
      <c r="K76" s="8">
        <v>0</v>
      </c>
      <c r="L76" s="8">
        <v>98.54</v>
      </c>
      <c r="M76" s="8">
        <f t="shared" si="16"/>
        <v>98.54</v>
      </c>
      <c r="N76" s="8">
        <v>98.54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 t="s">
        <v>369</v>
      </c>
      <c r="AA76" s="5" t="s">
        <v>199</v>
      </c>
    </row>
    <row r="77" spans="1:27" s="10" customFormat="1" ht="38.1" customHeight="1">
      <c r="A77" s="5">
        <v>73</v>
      </c>
      <c r="B77" s="29"/>
      <c r="C77" s="6" t="s">
        <v>30</v>
      </c>
      <c r="D77" s="6" t="s">
        <v>407</v>
      </c>
      <c r="E77" s="6" t="s">
        <v>366</v>
      </c>
      <c r="F77" s="6" t="s">
        <v>408</v>
      </c>
      <c r="G77" s="7" t="s">
        <v>400</v>
      </c>
      <c r="H77" s="6" t="s">
        <v>259</v>
      </c>
      <c r="I77" s="5">
        <v>67.52</v>
      </c>
      <c r="J77" s="8">
        <v>67.52</v>
      </c>
      <c r="K77" s="8">
        <v>0</v>
      </c>
      <c r="L77" s="8">
        <f>J77-K77</f>
        <v>67.52</v>
      </c>
      <c r="M77" s="8">
        <v>67.52</v>
      </c>
      <c r="N77" s="8">
        <v>67.52</v>
      </c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 t="s">
        <v>369</v>
      </c>
      <c r="AA77" s="5" t="s">
        <v>199</v>
      </c>
    </row>
    <row r="78" spans="1:27" s="10" customFormat="1" ht="38.1" customHeight="1">
      <c r="A78" s="5">
        <v>74</v>
      </c>
      <c r="B78" s="29" t="s">
        <v>409</v>
      </c>
      <c r="C78" s="6" t="s">
        <v>30</v>
      </c>
      <c r="D78" s="5" t="s">
        <v>410</v>
      </c>
      <c r="E78" s="5" t="s">
        <v>411</v>
      </c>
      <c r="F78" s="14" t="s">
        <v>412</v>
      </c>
      <c r="G78" s="17" t="s">
        <v>413</v>
      </c>
      <c r="H78" s="5" t="s">
        <v>414</v>
      </c>
      <c r="I78" s="5">
        <v>528.13800000000003</v>
      </c>
      <c r="J78" s="8">
        <v>528.22</v>
      </c>
      <c r="K78" s="8">
        <v>0</v>
      </c>
      <c r="L78" s="8">
        <f>J78</f>
        <v>528.22</v>
      </c>
      <c r="M78" s="8">
        <f>J78</f>
        <v>528.22</v>
      </c>
      <c r="N78" s="8">
        <f>J78</f>
        <v>528.22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 t="s">
        <v>36</v>
      </c>
      <c r="AA78" s="5" t="s">
        <v>415</v>
      </c>
    </row>
    <row r="79" spans="1:27" s="10" customFormat="1" ht="39" customHeight="1">
      <c r="A79" s="5">
        <v>75</v>
      </c>
      <c r="B79" s="29"/>
      <c r="C79" s="6" t="s">
        <v>30</v>
      </c>
      <c r="D79" s="5" t="s">
        <v>416</v>
      </c>
      <c r="E79" s="5" t="s">
        <v>417</v>
      </c>
      <c r="F79" s="14" t="s">
        <v>418</v>
      </c>
      <c r="G79" s="17" t="s">
        <v>419</v>
      </c>
      <c r="H79" s="5" t="s">
        <v>420</v>
      </c>
      <c r="I79" s="5">
        <v>159.15</v>
      </c>
      <c r="J79" s="8">
        <f t="shared" si="17"/>
        <v>159.15</v>
      </c>
      <c r="K79" s="8">
        <v>121.38</v>
      </c>
      <c r="L79" s="8">
        <v>37.770000000000003</v>
      </c>
      <c r="M79" s="8">
        <f>SUM(N79:Y79)</f>
        <v>159.15</v>
      </c>
      <c r="N79" s="8">
        <v>138.68</v>
      </c>
      <c r="O79" s="5"/>
      <c r="P79" s="5"/>
      <c r="Q79" s="5"/>
      <c r="R79" s="5">
        <v>20.47</v>
      </c>
      <c r="S79" s="5"/>
      <c r="T79" s="5"/>
      <c r="U79" s="5"/>
      <c r="V79" s="5"/>
      <c r="W79" s="5"/>
      <c r="X79" s="5"/>
      <c r="Y79" s="5"/>
      <c r="Z79" s="5" t="s">
        <v>36</v>
      </c>
      <c r="AA79" s="5" t="s">
        <v>415</v>
      </c>
    </row>
    <row r="80" spans="1:27" s="10" customFormat="1" ht="30.95" customHeight="1">
      <c r="A80" s="33">
        <v>76</v>
      </c>
      <c r="B80" s="29" t="s">
        <v>421</v>
      </c>
      <c r="C80" s="29" t="s">
        <v>30</v>
      </c>
      <c r="D80" s="29" t="s">
        <v>422</v>
      </c>
      <c r="E80" s="5" t="s">
        <v>423</v>
      </c>
      <c r="F80" s="33" t="s">
        <v>424</v>
      </c>
      <c r="G80" s="33" t="s">
        <v>425</v>
      </c>
      <c r="H80" s="33" t="s">
        <v>426</v>
      </c>
      <c r="I80" s="29">
        <v>441.94</v>
      </c>
      <c r="J80" s="30">
        <f>N80+N81+N82</f>
        <v>448.24</v>
      </c>
      <c r="K80" s="8">
        <v>0</v>
      </c>
      <c r="L80" s="8">
        <v>209.99</v>
      </c>
      <c r="M80" s="8">
        <f t="shared" ref="M80:M81" si="18">K80+L80</f>
        <v>209.99</v>
      </c>
      <c r="N80" s="8">
        <v>209.99</v>
      </c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 t="s">
        <v>427</v>
      </c>
      <c r="AA80" s="5" t="s">
        <v>428</v>
      </c>
    </row>
    <row r="81" spans="1:27" s="10" customFormat="1" ht="36" customHeight="1">
      <c r="A81" s="34"/>
      <c r="B81" s="29"/>
      <c r="C81" s="29"/>
      <c r="D81" s="29"/>
      <c r="E81" s="5" t="s">
        <v>429</v>
      </c>
      <c r="F81" s="34"/>
      <c r="G81" s="34"/>
      <c r="H81" s="34"/>
      <c r="I81" s="29"/>
      <c r="J81" s="30"/>
      <c r="K81" s="8">
        <v>0</v>
      </c>
      <c r="L81" s="8">
        <v>45.29</v>
      </c>
      <c r="M81" s="8">
        <f t="shared" si="18"/>
        <v>45.29</v>
      </c>
      <c r="N81" s="8">
        <v>45.29</v>
      </c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 t="s">
        <v>427</v>
      </c>
      <c r="AA81" s="5" t="s">
        <v>428</v>
      </c>
    </row>
    <row r="82" spans="1:27" s="10" customFormat="1" ht="36" customHeight="1">
      <c r="A82" s="35"/>
      <c r="B82" s="29"/>
      <c r="C82" s="29"/>
      <c r="D82" s="29"/>
      <c r="E82" s="5" t="s">
        <v>430</v>
      </c>
      <c r="F82" s="35"/>
      <c r="G82" s="35"/>
      <c r="H82" s="35"/>
      <c r="I82" s="29"/>
      <c r="J82" s="30"/>
      <c r="K82" s="8">
        <v>0</v>
      </c>
      <c r="L82" s="8">
        <v>192.96</v>
      </c>
      <c r="M82" s="8">
        <v>192.96</v>
      </c>
      <c r="N82" s="8">
        <v>192.96</v>
      </c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 t="s">
        <v>427</v>
      </c>
      <c r="AA82" s="5" t="s">
        <v>428</v>
      </c>
    </row>
    <row r="83" spans="1:27" s="10" customFormat="1" ht="39" customHeight="1">
      <c r="A83" s="5">
        <v>77</v>
      </c>
      <c r="B83" s="29"/>
      <c r="C83" s="6" t="s">
        <v>30</v>
      </c>
      <c r="D83" s="6" t="s">
        <v>431</v>
      </c>
      <c r="E83" s="6" t="s">
        <v>432</v>
      </c>
      <c r="F83" s="18" t="s">
        <v>433</v>
      </c>
      <c r="G83" s="19" t="s">
        <v>434</v>
      </c>
      <c r="H83" s="18" t="s">
        <v>435</v>
      </c>
      <c r="I83" s="5">
        <v>300.97000000000003</v>
      </c>
      <c r="J83" s="8">
        <v>294.33</v>
      </c>
      <c r="K83" s="8">
        <v>3.2</v>
      </c>
      <c r="L83" s="8">
        <f>J83-K83</f>
        <v>291.13</v>
      </c>
      <c r="M83" s="8">
        <f>J83</f>
        <v>294.33</v>
      </c>
      <c r="N83" s="8">
        <f>J83</f>
        <v>294.33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 t="s">
        <v>427</v>
      </c>
      <c r="AA83" s="5" t="s">
        <v>428</v>
      </c>
    </row>
    <row r="84" spans="1:27" s="10" customFormat="1" ht="30.95" customHeight="1">
      <c r="A84" s="5">
        <v>78</v>
      </c>
      <c r="B84" s="29"/>
      <c r="C84" s="6" t="s">
        <v>30</v>
      </c>
      <c r="D84" s="6" t="s">
        <v>436</v>
      </c>
      <c r="E84" s="6" t="s">
        <v>437</v>
      </c>
      <c r="F84" s="6" t="s">
        <v>438</v>
      </c>
      <c r="G84" s="7" t="s">
        <v>439</v>
      </c>
      <c r="H84" s="6" t="s">
        <v>259</v>
      </c>
      <c r="I84" s="5">
        <v>684.39</v>
      </c>
      <c r="J84" s="8">
        <v>683.96</v>
      </c>
      <c r="K84" s="8">
        <v>3</v>
      </c>
      <c r="L84" s="8">
        <f>J84-K84</f>
        <v>680.96</v>
      </c>
      <c r="M84" s="8">
        <f>J84</f>
        <v>683.96</v>
      </c>
      <c r="N84" s="8">
        <f>M84-O84-S84</f>
        <v>592.94000000000005</v>
      </c>
      <c r="O84" s="5">
        <v>45</v>
      </c>
      <c r="P84" s="5"/>
      <c r="Q84" s="5"/>
      <c r="R84" s="5"/>
      <c r="S84" s="5">
        <v>46.02</v>
      </c>
      <c r="T84" s="5"/>
      <c r="U84" s="5"/>
      <c r="V84" s="5"/>
      <c r="W84" s="5"/>
      <c r="X84" s="5"/>
      <c r="Y84" s="5"/>
      <c r="Z84" s="5" t="s">
        <v>427</v>
      </c>
      <c r="AA84" s="5" t="s">
        <v>428</v>
      </c>
    </row>
    <row r="85" spans="1:27" s="10" customFormat="1" ht="32.1" customHeight="1">
      <c r="A85" s="5">
        <v>79</v>
      </c>
      <c r="B85" s="29"/>
      <c r="C85" s="6" t="s">
        <v>30</v>
      </c>
      <c r="D85" s="6" t="s">
        <v>440</v>
      </c>
      <c r="E85" s="6" t="s">
        <v>441</v>
      </c>
      <c r="F85" s="6" t="s">
        <v>442</v>
      </c>
      <c r="G85" s="7" t="s">
        <v>443</v>
      </c>
      <c r="H85" s="6" t="s">
        <v>444</v>
      </c>
      <c r="I85" s="5">
        <v>122.21</v>
      </c>
      <c r="J85" s="8">
        <f t="shared" ref="J85" si="19">K85+L85</f>
        <v>123.43</v>
      </c>
      <c r="K85" s="8">
        <v>4.4000000000000004</v>
      </c>
      <c r="L85" s="8">
        <v>119.03</v>
      </c>
      <c r="M85" s="8">
        <v>123.43</v>
      </c>
      <c r="N85" s="8">
        <v>123.43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 t="s">
        <v>427</v>
      </c>
      <c r="AA85" s="5" t="s">
        <v>428</v>
      </c>
    </row>
    <row r="86" spans="1:27" s="10" customFormat="1" ht="33" customHeight="1">
      <c r="A86" s="5">
        <v>80</v>
      </c>
      <c r="B86" s="29"/>
      <c r="C86" s="6" t="s">
        <v>30</v>
      </c>
      <c r="D86" s="6" t="s">
        <v>445</v>
      </c>
      <c r="E86" s="6" t="s">
        <v>446</v>
      </c>
      <c r="F86" s="6" t="s">
        <v>447</v>
      </c>
      <c r="G86" s="7" t="s">
        <v>448</v>
      </c>
      <c r="H86" s="6" t="s">
        <v>449</v>
      </c>
      <c r="I86" s="5">
        <v>247.42</v>
      </c>
      <c r="J86" s="8">
        <v>247.55</v>
      </c>
      <c r="K86" s="8">
        <v>3.53</v>
      </c>
      <c r="L86" s="8">
        <f>J86-K86</f>
        <v>244.02</v>
      </c>
      <c r="M86" s="8">
        <f>N86+O86+Q86</f>
        <v>247.55</v>
      </c>
      <c r="N86" s="8">
        <v>243.55</v>
      </c>
      <c r="O86" s="5">
        <v>2</v>
      </c>
      <c r="P86" s="5"/>
      <c r="Q86" s="5">
        <v>2</v>
      </c>
      <c r="R86" s="5"/>
      <c r="S86" s="5"/>
      <c r="T86" s="5"/>
      <c r="U86" s="5"/>
      <c r="V86" s="5"/>
      <c r="W86" s="5"/>
      <c r="X86" s="5"/>
      <c r="Y86" s="5"/>
      <c r="Z86" s="5" t="s">
        <v>427</v>
      </c>
      <c r="AA86" s="5" t="s">
        <v>450</v>
      </c>
    </row>
    <row r="87" spans="1:27" s="10" customFormat="1" ht="45" customHeight="1">
      <c r="A87" s="5">
        <v>81</v>
      </c>
      <c r="B87" s="29"/>
      <c r="C87" s="6" t="s">
        <v>30</v>
      </c>
      <c r="D87" s="6" t="s">
        <v>451</v>
      </c>
      <c r="E87" s="6" t="s">
        <v>452</v>
      </c>
      <c r="F87" s="6" t="s">
        <v>453</v>
      </c>
      <c r="G87" s="7" t="s">
        <v>454</v>
      </c>
      <c r="H87" s="6" t="s">
        <v>455</v>
      </c>
      <c r="I87" s="5">
        <v>63.13</v>
      </c>
      <c r="J87" s="8">
        <v>74.790000000000006</v>
      </c>
      <c r="K87" s="8">
        <v>1.8</v>
      </c>
      <c r="L87" s="8">
        <f>J87-K87</f>
        <v>72.989999999999995</v>
      </c>
      <c r="M87" s="8">
        <v>74.790000000000006</v>
      </c>
      <c r="N87" s="8">
        <f>J87-O87-Q87</f>
        <v>67.790000000000006</v>
      </c>
      <c r="O87" s="5">
        <v>5</v>
      </c>
      <c r="P87" s="5"/>
      <c r="Q87" s="5">
        <v>2</v>
      </c>
      <c r="R87" s="5"/>
      <c r="S87" s="5"/>
      <c r="T87" s="5"/>
      <c r="U87" s="5"/>
      <c r="V87" s="5"/>
      <c r="W87" s="5"/>
      <c r="X87" s="5"/>
      <c r="Y87" s="5"/>
      <c r="Z87" s="5" t="s">
        <v>427</v>
      </c>
      <c r="AA87" s="5" t="s">
        <v>428</v>
      </c>
    </row>
    <row r="88" spans="1:27" s="10" customFormat="1" ht="30.95" customHeight="1">
      <c r="A88" s="5">
        <v>82</v>
      </c>
      <c r="B88" s="29"/>
      <c r="C88" s="6" t="s">
        <v>30</v>
      </c>
      <c r="D88" s="6" t="s">
        <v>456</v>
      </c>
      <c r="E88" s="6" t="s">
        <v>457</v>
      </c>
      <c r="F88" s="6" t="s">
        <v>458</v>
      </c>
      <c r="G88" s="7" t="s">
        <v>459</v>
      </c>
      <c r="H88" s="6" t="s">
        <v>460</v>
      </c>
      <c r="I88" s="5">
        <v>63.8</v>
      </c>
      <c r="J88" s="8">
        <v>64.92</v>
      </c>
      <c r="K88" s="8">
        <v>0</v>
      </c>
      <c r="L88" s="8">
        <f>J88</f>
        <v>64.92</v>
      </c>
      <c r="M88" s="8">
        <f>J88</f>
        <v>64.92</v>
      </c>
      <c r="N88" s="8">
        <f>J88</f>
        <v>64.92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 t="s">
        <v>427</v>
      </c>
      <c r="AA88" s="5" t="s">
        <v>428</v>
      </c>
    </row>
    <row r="89" spans="1:27" s="10" customFormat="1" ht="38.1" customHeight="1">
      <c r="A89" s="5">
        <v>83</v>
      </c>
      <c r="B89" s="29"/>
      <c r="C89" s="6" t="s">
        <v>30</v>
      </c>
      <c r="D89" s="6" t="s">
        <v>461</v>
      </c>
      <c r="E89" s="6" t="s">
        <v>462</v>
      </c>
      <c r="F89" s="6" t="s">
        <v>463</v>
      </c>
      <c r="G89" s="7" t="s">
        <v>464</v>
      </c>
      <c r="H89" s="6" t="s">
        <v>465</v>
      </c>
      <c r="I89" s="5">
        <v>120</v>
      </c>
      <c r="J89" s="8">
        <v>130.11000000000001</v>
      </c>
      <c r="K89" s="8">
        <v>3.2</v>
      </c>
      <c r="L89" s="8">
        <f>130.11-3.2</f>
        <v>126.91</v>
      </c>
      <c r="M89" s="8">
        <v>130.11000000000001</v>
      </c>
      <c r="N89" s="8">
        <v>130.11000000000001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 t="s">
        <v>427</v>
      </c>
      <c r="AA89" s="5" t="s">
        <v>428</v>
      </c>
    </row>
    <row r="90" spans="1:27" s="10" customFormat="1" ht="32.1" customHeight="1">
      <c r="A90" s="5">
        <v>84</v>
      </c>
      <c r="B90" s="29"/>
      <c r="C90" s="6" t="s">
        <v>30</v>
      </c>
      <c r="D90" s="6" t="s">
        <v>466</v>
      </c>
      <c r="E90" s="6" t="s">
        <v>467</v>
      </c>
      <c r="F90" s="6" t="s">
        <v>468</v>
      </c>
      <c r="G90" s="7" t="s">
        <v>469</v>
      </c>
      <c r="H90" s="6" t="s">
        <v>470</v>
      </c>
      <c r="I90" s="5">
        <v>71.739999999999995</v>
      </c>
      <c r="J90" s="8">
        <v>70.72</v>
      </c>
      <c r="K90" s="8">
        <v>4.99</v>
      </c>
      <c r="L90" s="8">
        <f>J90-K90</f>
        <v>65.73</v>
      </c>
      <c r="M90" s="8">
        <f t="shared" ref="M90:M95" si="20">J90</f>
        <v>70.72</v>
      </c>
      <c r="N90" s="8">
        <f>J90</f>
        <v>70.72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 t="s">
        <v>427</v>
      </c>
      <c r="AA90" s="5" t="s">
        <v>428</v>
      </c>
    </row>
    <row r="91" spans="1:27" s="10" customFormat="1" ht="32.1" customHeight="1">
      <c r="A91" s="5">
        <v>85</v>
      </c>
      <c r="B91" s="29"/>
      <c r="C91" s="6" t="s">
        <v>30</v>
      </c>
      <c r="D91" s="6" t="s">
        <v>471</v>
      </c>
      <c r="E91" s="6" t="s">
        <v>472</v>
      </c>
      <c r="F91" s="6" t="s">
        <v>473</v>
      </c>
      <c r="G91" s="7" t="s">
        <v>474</v>
      </c>
      <c r="H91" s="6" t="s">
        <v>475</v>
      </c>
      <c r="I91" s="5">
        <v>78.13</v>
      </c>
      <c r="J91" s="8">
        <v>65.97</v>
      </c>
      <c r="K91" s="8">
        <v>3.3</v>
      </c>
      <c r="L91" s="8">
        <f>J91-K91</f>
        <v>62.67</v>
      </c>
      <c r="M91" s="8">
        <f t="shared" si="20"/>
        <v>65.97</v>
      </c>
      <c r="N91" s="8">
        <f>J91</f>
        <v>65.97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 t="s">
        <v>427</v>
      </c>
      <c r="AA91" s="5" t="s">
        <v>428</v>
      </c>
    </row>
    <row r="92" spans="1:27" s="10" customFormat="1" ht="32.1" customHeight="1">
      <c r="A92" s="29">
        <v>86</v>
      </c>
      <c r="B92" s="29"/>
      <c r="C92" s="38" t="s">
        <v>30</v>
      </c>
      <c r="D92" s="38" t="s">
        <v>476</v>
      </c>
      <c r="E92" s="6" t="s">
        <v>477</v>
      </c>
      <c r="F92" s="38" t="s">
        <v>478</v>
      </c>
      <c r="G92" s="36" t="s">
        <v>479</v>
      </c>
      <c r="H92" s="38" t="s">
        <v>480</v>
      </c>
      <c r="I92" s="5">
        <v>192.4</v>
      </c>
      <c r="J92" s="31">
        <v>434.24</v>
      </c>
      <c r="K92" s="8">
        <v>4</v>
      </c>
      <c r="L92" s="8">
        <v>190.08</v>
      </c>
      <c r="M92" s="8">
        <f>N92+O92+S92</f>
        <v>194.08</v>
      </c>
      <c r="N92" s="8">
        <v>93.65</v>
      </c>
      <c r="O92" s="5">
        <v>50.43</v>
      </c>
      <c r="P92" s="5"/>
      <c r="Q92" s="5"/>
      <c r="R92" s="5"/>
      <c r="S92" s="5">
        <v>50</v>
      </c>
      <c r="T92" s="5"/>
      <c r="U92" s="5"/>
      <c r="V92" s="5"/>
      <c r="W92" s="5"/>
      <c r="X92" s="5"/>
      <c r="Y92" s="5"/>
      <c r="Z92" s="5" t="s">
        <v>427</v>
      </c>
      <c r="AA92" s="5" t="s">
        <v>428</v>
      </c>
    </row>
    <row r="93" spans="1:27" s="10" customFormat="1" ht="32.1" customHeight="1">
      <c r="A93" s="29"/>
      <c r="B93" s="29"/>
      <c r="C93" s="39"/>
      <c r="D93" s="39"/>
      <c r="E93" s="6" t="s">
        <v>481</v>
      </c>
      <c r="F93" s="39"/>
      <c r="G93" s="37"/>
      <c r="H93" s="39"/>
      <c r="I93" s="5">
        <v>237.29</v>
      </c>
      <c r="J93" s="32"/>
      <c r="K93" s="8">
        <v>0</v>
      </c>
      <c r="L93" s="8">
        <f>M93-K93</f>
        <v>240.16</v>
      </c>
      <c r="M93" s="8">
        <v>240.16</v>
      </c>
      <c r="N93" s="8">
        <v>240.16</v>
      </c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 t="s">
        <v>427</v>
      </c>
      <c r="AA93" s="5" t="s">
        <v>428</v>
      </c>
    </row>
    <row r="94" spans="1:27" s="10" customFormat="1" ht="33" customHeight="1">
      <c r="A94" s="5">
        <v>87</v>
      </c>
      <c r="B94" s="29"/>
      <c r="C94" s="6" t="s">
        <v>30</v>
      </c>
      <c r="D94" s="6" t="s">
        <v>482</v>
      </c>
      <c r="E94" s="6" t="s">
        <v>483</v>
      </c>
      <c r="F94" s="6" t="s">
        <v>484</v>
      </c>
      <c r="G94" s="7" t="s">
        <v>485</v>
      </c>
      <c r="H94" s="6" t="s">
        <v>486</v>
      </c>
      <c r="I94" s="5">
        <v>131.5</v>
      </c>
      <c r="J94" s="8">
        <v>110.75</v>
      </c>
      <c r="K94" s="8">
        <v>3.32</v>
      </c>
      <c r="L94" s="8">
        <f>J94-K94</f>
        <v>107.43</v>
      </c>
      <c r="M94" s="8">
        <f t="shared" si="20"/>
        <v>110.75</v>
      </c>
      <c r="N94" s="8">
        <f>J94</f>
        <v>110.75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 t="s">
        <v>427</v>
      </c>
      <c r="AA94" s="5" t="s">
        <v>428</v>
      </c>
    </row>
    <row r="95" spans="1:27" s="10" customFormat="1" ht="48.95" customHeight="1">
      <c r="A95" s="5">
        <v>88</v>
      </c>
      <c r="B95" s="33" t="s">
        <v>487</v>
      </c>
      <c r="C95" s="5" t="s">
        <v>30</v>
      </c>
      <c r="D95" s="5" t="s">
        <v>488</v>
      </c>
      <c r="E95" s="5" t="s">
        <v>489</v>
      </c>
      <c r="F95" s="5" t="s">
        <v>490</v>
      </c>
      <c r="G95" s="5" t="s">
        <v>491</v>
      </c>
      <c r="H95" s="5" t="s">
        <v>492</v>
      </c>
      <c r="I95" s="5">
        <v>153.30000000000001</v>
      </c>
      <c r="J95" s="8">
        <v>186.6</v>
      </c>
      <c r="K95" s="8">
        <v>0</v>
      </c>
      <c r="L95" s="8">
        <v>186.6</v>
      </c>
      <c r="M95" s="8">
        <f t="shared" si="20"/>
        <v>186.6</v>
      </c>
      <c r="N95" s="8">
        <f>L95</f>
        <v>186.6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 t="s">
        <v>36</v>
      </c>
      <c r="AA95" s="5" t="s">
        <v>493</v>
      </c>
    </row>
    <row r="96" spans="1:27" s="10" customFormat="1" ht="45" customHeight="1">
      <c r="A96" s="5">
        <v>89</v>
      </c>
      <c r="B96" s="34"/>
      <c r="C96" s="5" t="s">
        <v>30</v>
      </c>
      <c r="D96" s="5" t="s">
        <v>494</v>
      </c>
      <c r="E96" s="5" t="s">
        <v>495</v>
      </c>
      <c r="F96" s="5" t="s">
        <v>496</v>
      </c>
      <c r="G96" s="5" t="s">
        <v>497</v>
      </c>
      <c r="H96" s="5" t="s">
        <v>498</v>
      </c>
      <c r="I96" s="5">
        <v>88.03</v>
      </c>
      <c r="J96" s="8">
        <f t="shared" ref="J96:J98" si="21">K96+L96</f>
        <v>88</v>
      </c>
      <c r="K96" s="8">
        <v>3.9</v>
      </c>
      <c r="L96" s="8">
        <v>84.1</v>
      </c>
      <c r="M96" s="8">
        <v>88</v>
      </c>
      <c r="N96" s="8">
        <v>88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 t="s">
        <v>36</v>
      </c>
      <c r="AA96" s="5" t="s">
        <v>493</v>
      </c>
    </row>
    <row r="97" spans="1:27" s="10" customFormat="1" ht="44.1" customHeight="1">
      <c r="A97" s="5">
        <v>90</v>
      </c>
      <c r="B97" s="34"/>
      <c r="C97" s="5" t="s">
        <v>30</v>
      </c>
      <c r="D97" s="5" t="s">
        <v>499</v>
      </c>
      <c r="E97" s="5" t="s">
        <v>500</v>
      </c>
      <c r="F97" s="5" t="s">
        <v>501</v>
      </c>
      <c r="G97" s="5" t="s">
        <v>502</v>
      </c>
      <c r="H97" s="5" t="s">
        <v>503</v>
      </c>
      <c r="I97" s="5">
        <v>380.58</v>
      </c>
      <c r="J97" s="8">
        <f t="shared" si="21"/>
        <v>380.79</v>
      </c>
      <c r="K97" s="8">
        <v>0</v>
      </c>
      <c r="L97" s="8">
        <v>380.79</v>
      </c>
      <c r="M97" s="8">
        <v>380.79</v>
      </c>
      <c r="N97" s="8">
        <v>380.79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 t="s">
        <v>36</v>
      </c>
      <c r="AA97" s="5" t="s">
        <v>493</v>
      </c>
    </row>
    <row r="98" spans="1:27" s="10" customFormat="1" ht="51" customHeight="1">
      <c r="A98" s="5">
        <v>91</v>
      </c>
      <c r="B98" s="34"/>
      <c r="C98" s="5" t="s">
        <v>30</v>
      </c>
      <c r="D98" s="5" t="s">
        <v>431</v>
      </c>
      <c r="E98" s="5" t="s">
        <v>504</v>
      </c>
      <c r="F98" s="5" t="s">
        <v>433</v>
      </c>
      <c r="G98" s="5" t="s">
        <v>434</v>
      </c>
      <c r="H98" s="5" t="s">
        <v>435</v>
      </c>
      <c r="I98" s="5">
        <v>135.13999999999999</v>
      </c>
      <c r="J98" s="8">
        <f t="shared" si="21"/>
        <v>185.34</v>
      </c>
      <c r="K98" s="8">
        <v>0</v>
      </c>
      <c r="L98" s="8">
        <v>185.34</v>
      </c>
      <c r="M98" s="8">
        <f>N98</f>
        <v>185.34</v>
      </c>
      <c r="N98" s="8">
        <v>185.34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 t="s">
        <v>36</v>
      </c>
      <c r="AA98" s="5" t="s">
        <v>505</v>
      </c>
    </row>
    <row r="99" spans="1:27" s="10" customFormat="1" ht="38.1" customHeight="1">
      <c r="A99" s="5">
        <v>92</v>
      </c>
      <c r="B99" s="34"/>
      <c r="C99" s="5" t="s">
        <v>30</v>
      </c>
      <c r="D99" s="5" t="s">
        <v>506</v>
      </c>
      <c r="E99" s="5" t="s">
        <v>507</v>
      </c>
      <c r="F99" s="5" t="s">
        <v>508</v>
      </c>
      <c r="G99" s="5" t="s">
        <v>509</v>
      </c>
      <c r="H99" s="5" t="s">
        <v>47</v>
      </c>
      <c r="I99" s="5">
        <v>146.59</v>
      </c>
      <c r="J99" s="8">
        <v>113.1</v>
      </c>
      <c r="K99" s="8">
        <v>0</v>
      </c>
      <c r="L99" s="8">
        <v>113.1</v>
      </c>
      <c r="M99" s="8">
        <v>113.1</v>
      </c>
      <c r="N99" s="8">
        <v>113.1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 t="s">
        <v>36</v>
      </c>
      <c r="AA99" s="5" t="s">
        <v>493</v>
      </c>
    </row>
    <row r="100" spans="1:27" s="10" customFormat="1" ht="39" customHeight="1">
      <c r="A100" s="5">
        <v>93</v>
      </c>
      <c r="B100" s="35"/>
      <c r="C100" s="5" t="s">
        <v>30</v>
      </c>
      <c r="D100" s="5" t="s">
        <v>510</v>
      </c>
      <c r="E100" s="5" t="s">
        <v>511</v>
      </c>
      <c r="F100" s="5" t="s">
        <v>512</v>
      </c>
      <c r="G100" s="5" t="s">
        <v>513</v>
      </c>
      <c r="H100" s="5" t="s">
        <v>514</v>
      </c>
      <c r="I100" s="5">
        <v>50</v>
      </c>
      <c r="J100" s="8">
        <f>K100+L100</f>
        <v>50.02</v>
      </c>
      <c r="K100" s="8">
        <v>0</v>
      </c>
      <c r="L100" s="8">
        <v>50.02</v>
      </c>
      <c r="M100" s="8">
        <f>S100</f>
        <v>50.02</v>
      </c>
      <c r="N100" s="8"/>
      <c r="O100" s="5"/>
      <c r="P100" s="5"/>
      <c r="Q100" s="5"/>
      <c r="R100" s="5"/>
      <c r="S100" s="5">
        <v>50.02</v>
      </c>
      <c r="T100" s="5"/>
      <c r="U100" s="5"/>
      <c r="V100" s="5"/>
      <c r="W100" s="5"/>
      <c r="X100" s="5"/>
      <c r="Y100" s="5"/>
      <c r="Z100" s="5" t="s">
        <v>36</v>
      </c>
      <c r="AA100" s="5" t="s">
        <v>493</v>
      </c>
    </row>
    <row r="101" spans="1:27" s="10" customFormat="1" ht="30.95" customHeight="1">
      <c r="A101" s="5">
        <v>94</v>
      </c>
      <c r="B101" s="29" t="s">
        <v>515</v>
      </c>
      <c r="C101" s="6" t="s">
        <v>30</v>
      </c>
      <c r="D101" s="5" t="s">
        <v>516</v>
      </c>
      <c r="E101" s="5" t="s">
        <v>517</v>
      </c>
      <c r="F101" s="5" t="s">
        <v>518</v>
      </c>
      <c r="G101" s="5" t="s">
        <v>519</v>
      </c>
      <c r="H101" s="17" t="s">
        <v>520</v>
      </c>
      <c r="I101" s="5">
        <v>57.62</v>
      </c>
      <c r="J101" s="8">
        <v>62.68</v>
      </c>
      <c r="K101" s="8">
        <v>4.5999999999999996</v>
      </c>
      <c r="L101" s="8">
        <f t="shared" ref="L101:L107" si="22">J101-K101</f>
        <v>58.08</v>
      </c>
      <c r="M101" s="8">
        <f t="shared" ref="M101:M107" si="23">J101</f>
        <v>62.68</v>
      </c>
      <c r="N101" s="8">
        <f>M101-O101</f>
        <v>58.65</v>
      </c>
      <c r="O101" s="5">
        <v>4.03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 t="s">
        <v>427</v>
      </c>
      <c r="AA101" s="6" t="s">
        <v>521</v>
      </c>
    </row>
    <row r="102" spans="1:27" s="10" customFormat="1" ht="30.95" customHeight="1">
      <c r="A102" s="5">
        <v>95</v>
      </c>
      <c r="B102" s="29"/>
      <c r="C102" s="6" t="s">
        <v>30</v>
      </c>
      <c r="D102" s="6" t="s">
        <v>522</v>
      </c>
      <c r="E102" s="6" t="s">
        <v>523</v>
      </c>
      <c r="F102" s="6" t="s">
        <v>524</v>
      </c>
      <c r="G102" s="7" t="s">
        <v>525</v>
      </c>
      <c r="H102" s="18" t="s">
        <v>526</v>
      </c>
      <c r="I102" s="5">
        <v>56.45</v>
      </c>
      <c r="J102" s="8">
        <f>K102+L102</f>
        <v>56.45</v>
      </c>
      <c r="K102" s="8">
        <v>5.33</v>
      </c>
      <c r="L102" s="8">
        <v>51.12</v>
      </c>
      <c r="M102" s="8">
        <f>SUM(N102:Y102)</f>
        <v>56.45</v>
      </c>
      <c r="N102" s="8">
        <v>43.95</v>
      </c>
      <c r="O102" s="5">
        <v>12.5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 t="s">
        <v>427</v>
      </c>
      <c r="AA102" s="6" t="s">
        <v>521</v>
      </c>
    </row>
    <row r="103" spans="1:27" s="10" customFormat="1" ht="30.95" customHeight="1">
      <c r="A103" s="5">
        <v>96</v>
      </c>
      <c r="B103" s="29"/>
      <c r="C103" s="6" t="s">
        <v>30</v>
      </c>
      <c r="D103" s="6" t="s">
        <v>527</v>
      </c>
      <c r="E103" s="6" t="s">
        <v>528</v>
      </c>
      <c r="F103" s="6" t="s">
        <v>529</v>
      </c>
      <c r="G103" s="7" t="s">
        <v>530</v>
      </c>
      <c r="H103" s="18" t="s">
        <v>531</v>
      </c>
      <c r="I103" s="5">
        <v>181.33</v>
      </c>
      <c r="J103" s="8">
        <f>K103+L103</f>
        <v>181.33</v>
      </c>
      <c r="K103" s="8">
        <v>5.01</v>
      </c>
      <c r="L103" s="8">
        <v>176.32</v>
      </c>
      <c r="M103" s="8">
        <f>SUM(N103:Y103)</f>
        <v>181.33</v>
      </c>
      <c r="N103" s="8">
        <v>181.33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 t="s">
        <v>427</v>
      </c>
      <c r="AA103" s="6" t="s">
        <v>521</v>
      </c>
    </row>
    <row r="104" spans="1:27" s="10" customFormat="1" ht="30.95" customHeight="1">
      <c r="A104" s="5">
        <v>97</v>
      </c>
      <c r="B104" s="29"/>
      <c r="C104" s="6" t="s">
        <v>30</v>
      </c>
      <c r="D104" s="6" t="s">
        <v>532</v>
      </c>
      <c r="E104" s="6" t="s">
        <v>533</v>
      </c>
      <c r="F104" s="6" t="s">
        <v>534</v>
      </c>
      <c r="G104" s="7" t="s">
        <v>535</v>
      </c>
      <c r="H104" s="18" t="s">
        <v>536</v>
      </c>
      <c r="I104" s="5">
        <v>208.39</v>
      </c>
      <c r="J104" s="8">
        <v>208.1</v>
      </c>
      <c r="K104" s="8">
        <v>2.5499999999999998</v>
      </c>
      <c r="L104" s="8">
        <f t="shared" si="22"/>
        <v>205.55</v>
      </c>
      <c r="M104" s="8">
        <f t="shared" si="23"/>
        <v>208.1</v>
      </c>
      <c r="N104" s="8">
        <f t="shared" ref="N104:N107" si="24">J104</f>
        <v>208.1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 t="s">
        <v>427</v>
      </c>
      <c r="AA104" s="6" t="s">
        <v>521</v>
      </c>
    </row>
    <row r="105" spans="1:27" s="10" customFormat="1" ht="30.95" customHeight="1">
      <c r="A105" s="5">
        <v>98</v>
      </c>
      <c r="B105" s="29"/>
      <c r="C105" s="6" t="s">
        <v>30</v>
      </c>
      <c r="D105" s="6" t="s">
        <v>537</v>
      </c>
      <c r="E105" s="6" t="s">
        <v>523</v>
      </c>
      <c r="F105" s="6" t="s">
        <v>538</v>
      </c>
      <c r="G105" s="7" t="s">
        <v>539</v>
      </c>
      <c r="H105" s="6" t="s">
        <v>540</v>
      </c>
      <c r="I105" s="5">
        <v>57.24</v>
      </c>
      <c r="J105" s="8">
        <v>57.3</v>
      </c>
      <c r="K105" s="8">
        <v>4.2</v>
      </c>
      <c r="L105" s="8">
        <f t="shared" si="22"/>
        <v>53.1</v>
      </c>
      <c r="M105" s="8">
        <f t="shared" si="23"/>
        <v>57.3</v>
      </c>
      <c r="N105" s="8">
        <f t="shared" si="24"/>
        <v>57.3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 t="s">
        <v>427</v>
      </c>
      <c r="AA105" s="6" t="s">
        <v>521</v>
      </c>
    </row>
    <row r="106" spans="1:27" s="10" customFormat="1" ht="30.95" customHeight="1">
      <c r="A106" s="5">
        <v>99</v>
      </c>
      <c r="B106" s="29"/>
      <c r="C106" s="6" t="s">
        <v>30</v>
      </c>
      <c r="D106" s="6" t="s">
        <v>541</v>
      </c>
      <c r="E106" s="6" t="s">
        <v>542</v>
      </c>
      <c r="F106" s="6" t="s">
        <v>543</v>
      </c>
      <c r="G106" s="7" t="s">
        <v>544</v>
      </c>
      <c r="H106" s="6" t="s">
        <v>545</v>
      </c>
      <c r="I106" s="5">
        <v>55.64</v>
      </c>
      <c r="J106" s="8">
        <v>55.64</v>
      </c>
      <c r="K106" s="8">
        <v>4</v>
      </c>
      <c r="L106" s="8">
        <f t="shared" si="22"/>
        <v>51.64</v>
      </c>
      <c r="M106" s="8">
        <f t="shared" si="23"/>
        <v>55.64</v>
      </c>
      <c r="N106" s="8">
        <f t="shared" si="24"/>
        <v>55.64</v>
      </c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 t="s">
        <v>427</v>
      </c>
      <c r="AA106" s="6" t="s">
        <v>521</v>
      </c>
    </row>
    <row r="107" spans="1:27" s="10" customFormat="1" ht="30.95" customHeight="1">
      <c r="A107" s="5">
        <v>100</v>
      </c>
      <c r="B107" s="29" t="s">
        <v>546</v>
      </c>
      <c r="C107" s="6" t="s">
        <v>30</v>
      </c>
      <c r="D107" s="6" t="s">
        <v>547</v>
      </c>
      <c r="E107" s="6" t="s">
        <v>548</v>
      </c>
      <c r="F107" s="6" t="s">
        <v>549</v>
      </c>
      <c r="G107" s="7" t="s">
        <v>550</v>
      </c>
      <c r="H107" s="6" t="s">
        <v>551</v>
      </c>
      <c r="I107" s="5">
        <v>128.16</v>
      </c>
      <c r="J107" s="8">
        <v>122.34</v>
      </c>
      <c r="K107" s="8">
        <v>4.75</v>
      </c>
      <c r="L107" s="8">
        <f t="shared" si="22"/>
        <v>117.59</v>
      </c>
      <c r="M107" s="8">
        <f t="shared" si="23"/>
        <v>122.34</v>
      </c>
      <c r="N107" s="8">
        <f t="shared" si="24"/>
        <v>122.34</v>
      </c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 t="s">
        <v>427</v>
      </c>
      <c r="AA107" s="6" t="s">
        <v>552</v>
      </c>
    </row>
    <row r="108" spans="1:27" s="10" customFormat="1" ht="30.95" customHeight="1">
      <c r="A108" s="5">
        <v>101</v>
      </c>
      <c r="B108" s="29"/>
      <c r="C108" s="6" t="s">
        <v>30</v>
      </c>
      <c r="D108" s="6" t="s">
        <v>553</v>
      </c>
      <c r="E108" s="6" t="s">
        <v>554</v>
      </c>
      <c r="F108" s="6" t="s">
        <v>555</v>
      </c>
      <c r="G108" s="7" t="s">
        <v>556</v>
      </c>
      <c r="H108" s="6" t="s">
        <v>557</v>
      </c>
      <c r="I108" s="5">
        <v>122.35</v>
      </c>
      <c r="J108" s="8">
        <v>124.45</v>
      </c>
      <c r="K108" s="8">
        <v>0</v>
      </c>
      <c r="L108" s="8">
        <v>124.45</v>
      </c>
      <c r="M108" s="8">
        <v>124.45</v>
      </c>
      <c r="N108" s="8">
        <v>124.45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 t="s">
        <v>427</v>
      </c>
      <c r="AA108" s="6" t="s">
        <v>552</v>
      </c>
    </row>
    <row r="109" spans="1:27" s="10" customFormat="1" ht="30.95" customHeight="1">
      <c r="A109" s="5">
        <v>102</v>
      </c>
      <c r="B109" s="29"/>
      <c r="C109" s="6" t="s">
        <v>30</v>
      </c>
      <c r="D109" s="6" t="s">
        <v>558</v>
      </c>
      <c r="E109" s="6" t="s">
        <v>548</v>
      </c>
      <c r="F109" s="6" t="s">
        <v>559</v>
      </c>
      <c r="G109" s="7" t="s">
        <v>560</v>
      </c>
      <c r="H109" s="6" t="s">
        <v>561</v>
      </c>
      <c r="I109" s="5">
        <v>210.03</v>
      </c>
      <c r="J109" s="8">
        <v>203.11</v>
      </c>
      <c r="K109" s="8">
        <v>0</v>
      </c>
      <c r="L109" s="8">
        <f>J109-K109</f>
        <v>203.11</v>
      </c>
      <c r="M109" s="8">
        <f t="shared" ref="M109:M115" si="25">J109</f>
        <v>203.11</v>
      </c>
      <c r="N109" s="8">
        <f t="shared" ref="N109:N115" si="26">J109</f>
        <v>203.11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 t="s">
        <v>427</v>
      </c>
      <c r="AA109" s="6" t="s">
        <v>552</v>
      </c>
    </row>
    <row r="110" spans="1:27" s="10" customFormat="1" ht="30.95" customHeight="1">
      <c r="A110" s="5">
        <v>103</v>
      </c>
      <c r="B110" s="29"/>
      <c r="C110" s="6" t="s">
        <v>30</v>
      </c>
      <c r="D110" s="6" t="s">
        <v>562</v>
      </c>
      <c r="E110" s="6" t="s">
        <v>563</v>
      </c>
      <c r="F110" s="6" t="s">
        <v>564</v>
      </c>
      <c r="G110" s="7" t="s">
        <v>565</v>
      </c>
      <c r="H110" s="6" t="s">
        <v>566</v>
      </c>
      <c r="I110" s="5">
        <v>147.76</v>
      </c>
      <c r="J110" s="8">
        <v>147.58000000000001</v>
      </c>
      <c r="K110" s="8">
        <v>0</v>
      </c>
      <c r="L110" s="8">
        <f>J110</f>
        <v>147.58000000000001</v>
      </c>
      <c r="M110" s="8">
        <f t="shared" si="25"/>
        <v>147.58000000000001</v>
      </c>
      <c r="N110" s="8">
        <f t="shared" si="26"/>
        <v>147.58000000000001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 t="s">
        <v>427</v>
      </c>
      <c r="AA110" s="6" t="s">
        <v>552</v>
      </c>
    </row>
    <row r="111" spans="1:27" s="10" customFormat="1" ht="30.95" customHeight="1">
      <c r="A111" s="5">
        <v>104</v>
      </c>
      <c r="B111" s="29"/>
      <c r="C111" s="6" t="s">
        <v>30</v>
      </c>
      <c r="D111" s="6" t="s">
        <v>567</v>
      </c>
      <c r="E111" s="6" t="s">
        <v>568</v>
      </c>
      <c r="F111" s="6" t="s">
        <v>569</v>
      </c>
      <c r="G111" s="7" t="s">
        <v>570</v>
      </c>
      <c r="H111" s="6" t="s">
        <v>571</v>
      </c>
      <c r="I111" s="5">
        <v>88.05</v>
      </c>
      <c r="J111" s="8">
        <v>88.3</v>
      </c>
      <c r="K111" s="8">
        <v>0</v>
      </c>
      <c r="L111" s="8">
        <f>J111</f>
        <v>88.3</v>
      </c>
      <c r="M111" s="8">
        <f t="shared" si="25"/>
        <v>88.3</v>
      </c>
      <c r="N111" s="8">
        <f t="shared" si="26"/>
        <v>88.3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 t="s">
        <v>427</v>
      </c>
      <c r="AA111" s="6" t="s">
        <v>552</v>
      </c>
    </row>
    <row r="112" spans="1:27" s="10" customFormat="1" ht="30.95" customHeight="1">
      <c r="A112" s="5">
        <v>105</v>
      </c>
      <c r="B112" s="29"/>
      <c r="C112" s="6" t="s">
        <v>30</v>
      </c>
      <c r="D112" s="6" t="s">
        <v>572</v>
      </c>
      <c r="E112" s="6" t="s">
        <v>573</v>
      </c>
      <c r="F112" s="6" t="s">
        <v>574</v>
      </c>
      <c r="G112" s="7" t="s">
        <v>575</v>
      </c>
      <c r="H112" s="6" t="s">
        <v>576</v>
      </c>
      <c r="I112" s="5">
        <v>54.43</v>
      </c>
      <c r="J112" s="8">
        <v>55.18</v>
      </c>
      <c r="K112" s="8">
        <v>3.9</v>
      </c>
      <c r="L112" s="8">
        <f>J112-K112</f>
        <v>51.28</v>
      </c>
      <c r="M112" s="8">
        <f t="shared" si="25"/>
        <v>55.18</v>
      </c>
      <c r="N112" s="8">
        <f t="shared" si="26"/>
        <v>55.18</v>
      </c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 t="s">
        <v>427</v>
      </c>
      <c r="AA112" s="6" t="s">
        <v>552</v>
      </c>
    </row>
    <row r="113" spans="1:27" s="10" customFormat="1" ht="30.95" customHeight="1">
      <c r="A113" s="5">
        <v>106</v>
      </c>
      <c r="B113" s="29"/>
      <c r="C113" s="6" t="s">
        <v>30</v>
      </c>
      <c r="D113" s="6" t="s">
        <v>577</v>
      </c>
      <c r="E113" s="6" t="s">
        <v>578</v>
      </c>
      <c r="F113" s="6" t="s">
        <v>579</v>
      </c>
      <c r="G113" s="7" t="s">
        <v>580</v>
      </c>
      <c r="H113" s="6" t="s">
        <v>581</v>
      </c>
      <c r="I113" s="5">
        <v>113.52</v>
      </c>
      <c r="J113" s="8">
        <v>115.53</v>
      </c>
      <c r="K113" s="8">
        <v>7.67</v>
      </c>
      <c r="L113" s="8">
        <f>J113-K113</f>
        <v>107.86</v>
      </c>
      <c r="M113" s="8">
        <f t="shared" si="25"/>
        <v>115.53</v>
      </c>
      <c r="N113" s="8">
        <f t="shared" si="26"/>
        <v>115.53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 t="s">
        <v>427</v>
      </c>
      <c r="AA113" s="6" t="s">
        <v>552</v>
      </c>
    </row>
    <row r="114" spans="1:27" s="10" customFormat="1" ht="30.95" customHeight="1">
      <c r="A114" s="5">
        <v>107</v>
      </c>
      <c r="B114" s="29"/>
      <c r="C114" s="6" t="s">
        <v>30</v>
      </c>
      <c r="D114" s="6" t="s">
        <v>582</v>
      </c>
      <c r="E114" s="6" t="s">
        <v>563</v>
      </c>
      <c r="F114" s="6" t="s">
        <v>583</v>
      </c>
      <c r="G114" s="7" t="s">
        <v>584</v>
      </c>
      <c r="H114" s="6" t="s">
        <v>585</v>
      </c>
      <c r="I114" s="5">
        <f>146.94+2.8</f>
        <v>149.74</v>
      </c>
      <c r="J114" s="8">
        <v>151.47</v>
      </c>
      <c r="K114" s="8">
        <v>2.8</v>
      </c>
      <c r="L114" s="8">
        <f>J114-K114</f>
        <v>148.66999999999999</v>
      </c>
      <c r="M114" s="8">
        <f t="shared" si="25"/>
        <v>151.47</v>
      </c>
      <c r="N114" s="8">
        <f t="shared" si="26"/>
        <v>151.47</v>
      </c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 t="s">
        <v>427</v>
      </c>
      <c r="AA114" s="6" t="s">
        <v>552</v>
      </c>
    </row>
    <row r="115" spans="1:27" s="10" customFormat="1" ht="30.95" customHeight="1">
      <c r="A115" s="5">
        <v>108</v>
      </c>
      <c r="B115" s="29"/>
      <c r="C115" s="6" t="s">
        <v>30</v>
      </c>
      <c r="D115" s="6" t="s">
        <v>586</v>
      </c>
      <c r="E115" s="6" t="s">
        <v>587</v>
      </c>
      <c r="F115" s="6" t="s">
        <v>588</v>
      </c>
      <c r="G115" s="7" t="s">
        <v>589</v>
      </c>
      <c r="H115" s="6" t="s">
        <v>590</v>
      </c>
      <c r="I115" s="5">
        <v>137.35</v>
      </c>
      <c r="J115" s="8">
        <v>139.41</v>
      </c>
      <c r="K115" s="8">
        <v>0</v>
      </c>
      <c r="L115" s="8">
        <f>J115</f>
        <v>139.41</v>
      </c>
      <c r="M115" s="8">
        <f t="shared" si="25"/>
        <v>139.41</v>
      </c>
      <c r="N115" s="8">
        <f t="shared" si="26"/>
        <v>139.41</v>
      </c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 t="s">
        <v>427</v>
      </c>
      <c r="AA115" s="6" t="s">
        <v>552</v>
      </c>
    </row>
    <row r="116" spans="1:27" s="10" customFormat="1" ht="30.95" customHeight="1">
      <c r="A116" s="5">
        <v>109</v>
      </c>
      <c r="B116" s="29"/>
      <c r="C116" s="6" t="s">
        <v>30</v>
      </c>
      <c r="D116" s="6" t="s">
        <v>591</v>
      </c>
      <c r="E116" s="6" t="s">
        <v>592</v>
      </c>
      <c r="F116" s="6" t="s">
        <v>593</v>
      </c>
      <c r="G116" s="7" t="s">
        <v>594</v>
      </c>
      <c r="H116" s="6" t="s">
        <v>595</v>
      </c>
      <c r="I116" s="5">
        <v>56.99</v>
      </c>
      <c r="J116" s="8">
        <f>K116+L116</f>
        <v>57.62</v>
      </c>
      <c r="K116" s="8">
        <v>0</v>
      </c>
      <c r="L116" s="8">
        <v>57.62</v>
      </c>
      <c r="M116" s="8">
        <f>SUM(N116:Y116)</f>
        <v>57.62</v>
      </c>
      <c r="N116" s="8">
        <v>57.62</v>
      </c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 t="s">
        <v>427</v>
      </c>
      <c r="AA116" s="6" t="s">
        <v>552</v>
      </c>
    </row>
    <row r="117" spans="1:27" s="10" customFormat="1" ht="30.95" customHeight="1">
      <c r="A117" s="5">
        <v>110</v>
      </c>
      <c r="B117" s="29"/>
      <c r="C117" s="6" t="s">
        <v>30</v>
      </c>
      <c r="D117" s="6" t="s">
        <v>596</v>
      </c>
      <c r="E117" s="6" t="s">
        <v>597</v>
      </c>
      <c r="F117" s="6" t="s">
        <v>598</v>
      </c>
      <c r="G117" s="7" t="s">
        <v>599</v>
      </c>
      <c r="H117" s="6" t="s">
        <v>600</v>
      </c>
      <c r="I117" s="5">
        <v>128.81</v>
      </c>
      <c r="J117" s="8">
        <v>121.83</v>
      </c>
      <c r="K117" s="8">
        <v>8.31</v>
      </c>
      <c r="L117" s="8">
        <f>J117-K117</f>
        <v>113.52</v>
      </c>
      <c r="M117" s="8">
        <f>J117</f>
        <v>121.83</v>
      </c>
      <c r="N117" s="8">
        <f>J117</f>
        <v>121.83</v>
      </c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 t="s">
        <v>427</v>
      </c>
      <c r="AA117" s="6" t="s">
        <v>601</v>
      </c>
    </row>
    <row r="118" spans="1:27" s="10" customFormat="1" ht="30.95" customHeight="1">
      <c r="A118" s="5">
        <v>111</v>
      </c>
      <c r="B118" s="29"/>
      <c r="C118" s="6" t="s">
        <v>30</v>
      </c>
      <c r="D118" s="6" t="s">
        <v>602</v>
      </c>
      <c r="E118" s="6" t="s">
        <v>603</v>
      </c>
      <c r="F118" s="6" t="s">
        <v>604</v>
      </c>
      <c r="G118" s="7" t="s">
        <v>605</v>
      </c>
      <c r="H118" s="6" t="s">
        <v>606</v>
      </c>
      <c r="I118" s="5">
        <v>61.206000000000003</v>
      </c>
      <c r="J118" s="8">
        <v>61.21</v>
      </c>
      <c r="K118" s="8">
        <v>2.88</v>
      </c>
      <c r="L118" s="8">
        <f>J118-K118</f>
        <v>58.33</v>
      </c>
      <c r="M118" s="8">
        <f>N118+O118</f>
        <v>61.21</v>
      </c>
      <c r="N118" s="8">
        <v>61.21</v>
      </c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 t="s">
        <v>427</v>
      </c>
      <c r="AA118" s="6" t="s">
        <v>601</v>
      </c>
    </row>
    <row r="119" spans="1:27" s="10" customFormat="1" ht="30.95" customHeight="1">
      <c r="A119" s="5">
        <v>112</v>
      </c>
      <c r="B119" s="29"/>
      <c r="C119" s="6" t="s">
        <v>30</v>
      </c>
      <c r="D119" s="6" t="s">
        <v>607</v>
      </c>
      <c r="E119" s="6" t="s">
        <v>603</v>
      </c>
      <c r="F119" s="6" t="s">
        <v>608</v>
      </c>
      <c r="G119" s="7" t="s">
        <v>609</v>
      </c>
      <c r="H119" s="6" t="s">
        <v>610</v>
      </c>
      <c r="I119" s="5">
        <v>243.298</v>
      </c>
      <c r="J119" s="8">
        <v>243.43</v>
      </c>
      <c r="K119" s="8">
        <v>3.87</v>
      </c>
      <c r="L119" s="8">
        <f>J119-K119</f>
        <v>239.56</v>
      </c>
      <c r="M119" s="8">
        <f>J119</f>
        <v>243.43</v>
      </c>
      <c r="N119" s="8">
        <f>J119</f>
        <v>243.43</v>
      </c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 t="s">
        <v>427</v>
      </c>
      <c r="AA119" s="6" t="s">
        <v>601</v>
      </c>
    </row>
    <row r="120" spans="1:27" s="10" customFormat="1" ht="30.95" customHeight="1">
      <c r="A120" s="5">
        <v>113</v>
      </c>
      <c r="B120" s="29"/>
      <c r="C120" s="6" t="s">
        <v>30</v>
      </c>
      <c r="D120" s="6" t="s">
        <v>156</v>
      </c>
      <c r="E120" s="6" t="s">
        <v>611</v>
      </c>
      <c r="F120" s="6" t="s">
        <v>612</v>
      </c>
      <c r="G120" s="7" t="s">
        <v>613</v>
      </c>
      <c r="H120" s="6" t="s">
        <v>103</v>
      </c>
      <c r="I120" s="5">
        <v>75.92</v>
      </c>
      <c r="J120" s="8">
        <v>75.86</v>
      </c>
      <c r="K120" s="8">
        <v>0</v>
      </c>
      <c r="L120" s="8">
        <v>75.86</v>
      </c>
      <c r="M120" s="8">
        <v>75.86</v>
      </c>
      <c r="N120" s="8">
        <v>75.86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 t="s">
        <v>427</v>
      </c>
      <c r="AA120" s="6" t="s">
        <v>601</v>
      </c>
    </row>
    <row r="121" spans="1:27" s="10" customFormat="1" ht="30.95" customHeight="1">
      <c r="A121" s="5">
        <v>114</v>
      </c>
      <c r="B121" s="29"/>
      <c r="C121" s="6" t="s">
        <v>30</v>
      </c>
      <c r="D121" s="6" t="s">
        <v>614</v>
      </c>
      <c r="E121" s="6" t="s">
        <v>615</v>
      </c>
      <c r="F121" s="6" t="s">
        <v>616</v>
      </c>
      <c r="G121" s="7" t="s">
        <v>617</v>
      </c>
      <c r="H121" s="6" t="s">
        <v>618</v>
      </c>
      <c r="I121" s="5">
        <v>363</v>
      </c>
      <c r="J121" s="8">
        <v>362.65</v>
      </c>
      <c r="K121" s="8">
        <v>4.2699999999999996</v>
      </c>
      <c r="L121" s="8">
        <f>J121-K121</f>
        <v>358.38</v>
      </c>
      <c r="M121" s="8">
        <f>N121+S121</f>
        <v>362.65</v>
      </c>
      <c r="N121" s="8">
        <v>142.57</v>
      </c>
      <c r="O121" s="5"/>
      <c r="P121" s="5"/>
      <c r="Q121" s="5"/>
      <c r="R121" s="5"/>
      <c r="S121" s="5">
        <v>220.08</v>
      </c>
      <c r="T121" s="5"/>
      <c r="U121" s="5"/>
      <c r="V121" s="5"/>
      <c r="W121" s="5"/>
      <c r="X121" s="5"/>
      <c r="Y121" s="5"/>
      <c r="Z121" s="5" t="s">
        <v>427</v>
      </c>
      <c r="AA121" s="6" t="s">
        <v>601</v>
      </c>
    </row>
    <row r="122" spans="1:27" s="10" customFormat="1" ht="30.95" customHeight="1">
      <c r="A122" s="5">
        <v>115</v>
      </c>
      <c r="B122" s="29"/>
      <c r="C122" s="6" t="s">
        <v>30</v>
      </c>
      <c r="D122" s="6" t="s">
        <v>619</v>
      </c>
      <c r="E122" s="6" t="s">
        <v>620</v>
      </c>
      <c r="F122" s="6" t="s">
        <v>621</v>
      </c>
      <c r="G122" s="7" t="s">
        <v>622</v>
      </c>
      <c r="H122" s="6" t="s">
        <v>623</v>
      </c>
      <c r="I122" s="5">
        <v>89.78</v>
      </c>
      <c r="J122" s="8">
        <v>90.14</v>
      </c>
      <c r="K122" s="8">
        <v>0</v>
      </c>
      <c r="L122" s="8">
        <f>J122</f>
        <v>90.14</v>
      </c>
      <c r="M122" s="8">
        <v>90.14</v>
      </c>
      <c r="N122" s="8">
        <f>M122</f>
        <v>90.14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 t="s">
        <v>427</v>
      </c>
      <c r="AA122" s="6" t="s">
        <v>552</v>
      </c>
    </row>
    <row r="123" spans="1:27" s="10" customFormat="1" ht="39.950000000000003" customHeight="1">
      <c r="A123" s="5">
        <v>116</v>
      </c>
      <c r="B123" s="29"/>
      <c r="C123" s="6" t="s">
        <v>30</v>
      </c>
      <c r="D123" s="6" t="s">
        <v>624</v>
      </c>
      <c r="E123" s="6" t="s">
        <v>625</v>
      </c>
      <c r="F123" s="6" t="s">
        <v>626</v>
      </c>
      <c r="G123" s="7" t="s">
        <v>627</v>
      </c>
      <c r="H123" s="6" t="s">
        <v>628</v>
      </c>
      <c r="I123" s="5">
        <v>138.84</v>
      </c>
      <c r="J123" s="8">
        <v>140.22</v>
      </c>
      <c r="K123" s="8">
        <v>0</v>
      </c>
      <c r="L123" s="8">
        <f>J123-K123</f>
        <v>140.22</v>
      </c>
      <c r="M123" s="8">
        <f>N123+O123+P123+Q123+R123+S123+T123+U123+V123+W123+X123+Y123</f>
        <v>140.22</v>
      </c>
      <c r="N123" s="8">
        <f t="shared" ref="N123:N129" si="27">J123</f>
        <v>140.22</v>
      </c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 t="s">
        <v>629</v>
      </c>
      <c r="AA123" s="6" t="s">
        <v>87</v>
      </c>
    </row>
    <row r="124" spans="1:27" s="10" customFormat="1" ht="41.1" customHeight="1">
      <c r="A124" s="5">
        <v>117</v>
      </c>
      <c r="B124" s="29"/>
      <c r="C124" s="6" t="s">
        <v>30</v>
      </c>
      <c r="D124" s="6" t="s">
        <v>630</v>
      </c>
      <c r="E124" s="6" t="s">
        <v>631</v>
      </c>
      <c r="F124" s="6" t="s">
        <v>632</v>
      </c>
      <c r="G124" s="7" t="s">
        <v>633</v>
      </c>
      <c r="H124" s="6" t="s">
        <v>634</v>
      </c>
      <c r="I124" s="5">
        <v>81.19</v>
      </c>
      <c r="J124" s="8">
        <v>81.23</v>
      </c>
      <c r="K124" s="8">
        <v>0</v>
      </c>
      <c r="L124" s="8">
        <f>J124-K124</f>
        <v>81.23</v>
      </c>
      <c r="M124" s="8">
        <f t="shared" ref="M124:M129" si="28">J124</f>
        <v>81.23</v>
      </c>
      <c r="N124" s="8">
        <f t="shared" si="27"/>
        <v>81.23</v>
      </c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 t="s">
        <v>629</v>
      </c>
      <c r="AA124" s="6" t="s">
        <v>552</v>
      </c>
    </row>
    <row r="125" spans="1:27" s="10" customFormat="1" ht="45" customHeight="1">
      <c r="A125" s="5">
        <v>118</v>
      </c>
      <c r="B125" s="29"/>
      <c r="C125" s="6" t="s">
        <v>30</v>
      </c>
      <c r="D125" s="6" t="s">
        <v>635</v>
      </c>
      <c r="E125" s="6" t="s">
        <v>631</v>
      </c>
      <c r="F125" s="6" t="s">
        <v>636</v>
      </c>
      <c r="G125" s="7" t="s">
        <v>637</v>
      </c>
      <c r="H125" s="6" t="s">
        <v>638</v>
      </c>
      <c r="I125" s="5">
        <v>108.14</v>
      </c>
      <c r="J125" s="8">
        <v>109.54</v>
      </c>
      <c r="K125" s="8">
        <v>0</v>
      </c>
      <c r="L125" s="8">
        <f>J125-K125</f>
        <v>109.54</v>
      </c>
      <c r="M125" s="8">
        <f t="shared" si="28"/>
        <v>109.54</v>
      </c>
      <c r="N125" s="8">
        <f t="shared" si="27"/>
        <v>109.54</v>
      </c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 t="s">
        <v>639</v>
      </c>
      <c r="AA125" s="6" t="s">
        <v>552</v>
      </c>
    </row>
    <row r="126" spans="1:27" s="10" customFormat="1" ht="39.950000000000003" customHeight="1">
      <c r="A126" s="5">
        <v>119</v>
      </c>
      <c r="B126" s="29"/>
      <c r="C126" s="6" t="s">
        <v>30</v>
      </c>
      <c r="D126" s="6" t="s">
        <v>640</v>
      </c>
      <c r="E126" s="6" t="s">
        <v>641</v>
      </c>
      <c r="F126" s="6" t="s">
        <v>642</v>
      </c>
      <c r="G126" s="7" t="s">
        <v>643</v>
      </c>
      <c r="H126" s="6" t="s">
        <v>644</v>
      </c>
      <c r="I126" s="5">
        <v>109.63</v>
      </c>
      <c r="J126" s="8">
        <v>117.45</v>
      </c>
      <c r="K126" s="8">
        <v>0</v>
      </c>
      <c r="L126" s="8">
        <f>J126</f>
        <v>117.45</v>
      </c>
      <c r="M126" s="8">
        <f t="shared" si="28"/>
        <v>117.45</v>
      </c>
      <c r="N126" s="8">
        <f t="shared" si="27"/>
        <v>117.45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 t="s">
        <v>639</v>
      </c>
      <c r="AA126" s="6" t="s">
        <v>552</v>
      </c>
    </row>
    <row r="127" spans="1:27" s="10" customFormat="1" ht="39.950000000000003" customHeight="1">
      <c r="A127" s="5">
        <v>120</v>
      </c>
      <c r="B127" s="29"/>
      <c r="C127" s="6" t="s">
        <v>30</v>
      </c>
      <c r="D127" s="6" t="s">
        <v>645</v>
      </c>
      <c r="E127" s="6" t="s">
        <v>641</v>
      </c>
      <c r="F127" s="6" t="s">
        <v>646</v>
      </c>
      <c r="G127" s="7" t="s">
        <v>647</v>
      </c>
      <c r="H127" s="6" t="s">
        <v>648</v>
      </c>
      <c r="I127" s="5">
        <v>66.63</v>
      </c>
      <c r="J127" s="8">
        <v>71.36</v>
      </c>
      <c r="K127" s="8">
        <v>3.9</v>
      </c>
      <c r="L127" s="8">
        <f>J127-K127</f>
        <v>67.459999999999994</v>
      </c>
      <c r="M127" s="8">
        <f t="shared" si="28"/>
        <v>71.36</v>
      </c>
      <c r="N127" s="8">
        <f t="shared" si="27"/>
        <v>71.36</v>
      </c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 t="s">
        <v>639</v>
      </c>
      <c r="AA127" s="6" t="s">
        <v>552</v>
      </c>
    </row>
    <row r="128" spans="1:27" s="10" customFormat="1" ht="42.95" customHeight="1">
      <c r="A128" s="5">
        <v>121</v>
      </c>
      <c r="B128" s="29"/>
      <c r="C128" s="6" t="s">
        <v>30</v>
      </c>
      <c r="D128" s="6" t="s">
        <v>649</v>
      </c>
      <c r="E128" s="6" t="s">
        <v>650</v>
      </c>
      <c r="F128" s="6" t="s">
        <v>651</v>
      </c>
      <c r="G128" s="7" t="s">
        <v>652</v>
      </c>
      <c r="H128" s="6" t="s">
        <v>653</v>
      </c>
      <c r="I128" s="5">
        <v>91.45</v>
      </c>
      <c r="J128" s="8">
        <v>91.51</v>
      </c>
      <c r="K128" s="8">
        <v>0</v>
      </c>
      <c r="L128" s="8">
        <f>J128-K128</f>
        <v>91.51</v>
      </c>
      <c r="M128" s="8">
        <f t="shared" si="28"/>
        <v>91.51</v>
      </c>
      <c r="N128" s="8">
        <f t="shared" si="27"/>
        <v>91.51</v>
      </c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 t="s">
        <v>639</v>
      </c>
      <c r="AA128" s="6" t="s">
        <v>552</v>
      </c>
    </row>
    <row r="129" spans="1:27" s="10" customFormat="1" ht="30.95" customHeight="1">
      <c r="A129" s="5">
        <v>122</v>
      </c>
      <c r="B129" s="29"/>
      <c r="C129" s="6" t="s">
        <v>30</v>
      </c>
      <c r="D129" s="6" t="s">
        <v>654</v>
      </c>
      <c r="E129" s="6" t="s">
        <v>655</v>
      </c>
      <c r="F129" s="6" t="s">
        <v>656</v>
      </c>
      <c r="G129" s="7" t="s">
        <v>657</v>
      </c>
      <c r="H129" s="6" t="s">
        <v>658</v>
      </c>
      <c r="I129" s="5">
        <v>69.989999999999995</v>
      </c>
      <c r="J129" s="8">
        <v>70.5</v>
      </c>
      <c r="K129" s="8">
        <v>5.5</v>
      </c>
      <c r="L129" s="8">
        <f>J129-K129</f>
        <v>65</v>
      </c>
      <c r="M129" s="8">
        <f t="shared" si="28"/>
        <v>70.5</v>
      </c>
      <c r="N129" s="8">
        <f t="shared" si="27"/>
        <v>70.5</v>
      </c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 t="s">
        <v>639</v>
      </c>
      <c r="AA129" s="6" t="s">
        <v>552</v>
      </c>
    </row>
    <row r="130" spans="1:27" s="10" customFormat="1" ht="30" customHeight="1">
      <c r="A130" s="5">
        <v>123</v>
      </c>
      <c r="B130" s="29"/>
      <c r="C130" s="6" t="s">
        <v>30</v>
      </c>
      <c r="D130" s="6" t="s">
        <v>659</v>
      </c>
      <c r="E130" s="6" t="s">
        <v>660</v>
      </c>
      <c r="F130" s="6" t="s">
        <v>661</v>
      </c>
      <c r="G130" s="7" t="s">
        <v>662</v>
      </c>
      <c r="H130" s="6" t="s">
        <v>663</v>
      </c>
      <c r="I130" s="5">
        <v>80.02</v>
      </c>
      <c r="J130" s="8">
        <v>79.739999999999995</v>
      </c>
      <c r="K130" s="8">
        <v>0</v>
      </c>
      <c r="L130" s="8">
        <v>79.739999999999995</v>
      </c>
      <c r="M130" s="8">
        <f>N130+O130+P130+Q130+R130+S130+T130+U130+V130+W130+X130+Y130</f>
        <v>79.739999999999995</v>
      </c>
      <c r="N130" s="8">
        <v>79.739999999999995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 t="s">
        <v>639</v>
      </c>
      <c r="AA130" s="6" t="s">
        <v>552</v>
      </c>
    </row>
    <row r="131" spans="1:27" s="10" customFormat="1" ht="33.950000000000003" customHeight="1">
      <c r="A131" s="5">
        <v>124</v>
      </c>
      <c r="B131" s="29"/>
      <c r="C131" s="6" t="s">
        <v>30</v>
      </c>
      <c r="D131" s="6" t="s">
        <v>664</v>
      </c>
      <c r="E131" s="6" t="s">
        <v>655</v>
      </c>
      <c r="F131" s="6" t="s">
        <v>665</v>
      </c>
      <c r="G131" s="7" t="s">
        <v>666</v>
      </c>
      <c r="H131" s="6" t="s">
        <v>667</v>
      </c>
      <c r="I131" s="5">
        <v>79.78</v>
      </c>
      <c r="J131" s="8">
        <v>79.8</v>
      </c>
      <c r="K131" s="8">
        <v>0</v>
      </c>
      <c r="L131" s="8">
        <f>J131</f>
        <v>79.8</v>
      </c>
      <c r="M131" s="8">
        <f>J131</f>
        <v>79.8</v>
      </c>
      <c r="N131" s="8">
        <f>J131</f>
        <v>79.8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 t="s">
        <v>639</v>
      </c>
      <c r="AA131" s="6" t="s">
        <v>552</v>
      </c>
    </row>
    <row r="132" spans="1:27" s="10" customFormat="1" ht="39" customHeight="1">
      <c r="A132" s="5">
        <v>125</v>
      </c>
      <c r="B132" s="29"/>
      <c r="C132" s="6" t="s">
        <v>30</v>
      </c>
      <c r="D132" s="6" t="s">
        <v>668</v>
      </c>
      <c r="E132" s="6" t="s">
        <v>620</v>
      </c>
      <c r="F132" s="6" t="s">
        <v>669</v>
      </c>
      <c r="G132" s="7" t="s">
        <v>670</v>
      </c>
      <c r="H132" s="6" t="s">
        <v>671</v>
      </c>
      <c r="I132" s="5">
        <f>78.04+3.09</f>
        <v>81.13</v>
      </c>
      <c r="J132" s="8">
        <v>79.83</v>
      </c>
      <c r="K132" s="8">
        <v>3.09</v>
      </c>
      <c r="L132" s="8">
        <f>J132-K132</f>
        <v>76.739999999999995</v>
      </c>
      <c r="M132" s="8">
        <f t="shared" ref="M132:M140" si="29">N132+O132+P132+Q132+R132+S132+T132+U132+V132+W132+X132+Y132</f>
        <v>79.83</v>
      </c>
      <c r="N132" s="8">
        <f>J132</f>
        <v>79.83</v>
      </c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 t="s">
        <v>672</v>
      </c>
      <c r="AA132" s="6" t="s">
        <v>87</v>
      </c>
    </row>
    <row r="133" spans="1:27" s="10" customFormat="1" ht="39.950000000000003" customHeight="1">
      <c r="A133" s="5">
        <v>126</v>
      </c>
      <c r="B133" s="29"/>
      <c r="C133" s="6" t="s">
        <v>30</v>
      </c>
      <c r="D133" s="6" t="s">
        <v>673</v>
      </c>
      <c r="E133" s="6" t="s">
        <v>674</v>
      </c>
      <c r="F133" s="6" t="s">
        <v>675</v>
      </c>
      <c r="G133" s="7" t="s">
        <v>676</v>
      </c>
      <c r="H133" s="6" t="s">
        <v>677</v>
      </c>
      <c r="I133" s="5">
        <v>164.06</v>
      </c>
      <c r="J133" s="8">
        <v>166.6</v>
      </c>
      <c r="K133" s="8">
        <v>0</v>
      </c>
      <c r="L133" s="8">
        <v>166.6</v>
      </c>
      <c r="M133" s="8">
        <f t="shared" si="29"/>
        <v>166.6</v>
      </c>
      <c r="N133" s="8">
        <v>166.6</v>
      </c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 t="s">
        <v>672</v>
      </c>
      <c r="AA133" s="6" t="s">
        <v>87</v>
      </c>
    </row>
    <row r="134" spans="1:27" s="10" customFormat="1" ht="39.950000000000003" customHeight="1">
      <c r="A134" s="5">
        <v>127</v>
      </c>
      <c r="B134" s="29"/>
      <c r="C134" s="6" t="s">
        <v>678</v>
      </c>
      <c r="D134" s="6" t="s">
        <v>679</v>
      </c>
      <c r="E134" s="6" t="s">
        <v>680</v>
      </c>
      <c r="F134" s="6" t="s">
        <v>681</v>
      </c>
      <c r="G134" s="7" t="s">
        <v>682</v>
      </c>
      <c r="H134" s="6" t="s">
        <v>683</v>
      </c>
      <c r="I134" s="5">
        <v>94.61</v>
      </c>
      <c r="J134" s="8">
        <v>94.08</v>
      </c>
      <c r="K134" s="8">
        <v>0</v>
      </c>
      <c r="L134" s="8">
        <v>94.08</v>
      </c>
      <c r="M134" s="8">
        <f t="shared" si="29"/>
        <v>94.08</v>
      </c>
      <c r="N134" s="8">
        <v>94.08</v>
      </c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 t="s">
        <v>427</v>
      </c>
      <c r="AA134" s="6" t="s">
        <v>87</v>
      </c>
    </row>
    <row r="135" spans="1:27" s="10" customFormat="1" ht="39.950000000000003" customHeight="1">
      <c r="A135" s="5">
        <v>128</v>
      </c>
      <c r="B135" s="29"/>
      <c r="C135" s="6" t="s">
        <v>30</v>
      </c>
      <c r="D135" s="6" t="s">
        <v>684</v>
      </c>
      <c r="E135" s="6" t="s">
        <v>685</v>
      </c>
      <c r="F135" s="6" t="s">
        <v>686</v>
      </c>
      <c r="G135" s="7" t="s">
        <v>687</v>
      </c>
      <c r="H135" s="6" t="s">
        <v>688</v>
      </c>
      <c r="I135" s="5">
        <v>174.17</v>
      </c>
      <c r="J135" s="8">
        <v>174.64</v>
      </c>
      <c r="K135" s="8">
        <v>0</v>
      </c>
      <c r="L135" s="8">
        <v>174.64</v>
      </c>
      <c r="M135" s="8">
        <f t="shared" si="29"/>
        <v>174.64</v>
      </c>
      <c r="N135" s="8">
        <v>174.64</v>
      </c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 t="s">
        <v>427</v>
      </c>
      <c r="AA135" s="6" t="s">
        <v>87</v>
      </c>
    </row>
    <row r="136" spans="1:27" s="10" customFormat="1" ht="39.950000000000003" customHeight="1">
      <c r="A136" s="5">
        <v>129</v>
      </c>
      <c r="B136" s="29"/>
      <c r="C136" s="6" t="s">
        <v>30</v>
      </c>
      <c r="D136" s="6" t="s">
        <v>689</v>
      </c>
      <c r="E136" s="6" t="s">
        <v>690</v>
      </c>
      <c r="F136" s="6" t="s">
        <v>691</v>
      </c>
      <c r="G136" s="7" t="s">
        <v>692</v>
      </c>
      <c r="H136" s="6" t="s">
        <v>693</v>
      </c>
      <c r="I136" s="5">
        <v>218.03</v>
      </c>
      <c r="J136" s="8">
        <v>218.08</v>
      </c>
      <c r="K136" s="8">
        <v>0</v>
      </c>
      <c r="L136" s="8">
        <v>218.08</v>
      </c>
      <c r="M136" s="8">
        <f t="shared" si="29"/>
        <v>218.08</v>
      </c>
      <c r="N136" s="8">
        <v>218.08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 t="s">
        <v>427</v>
      </c>
      <c r="AA136" s="6" t="s">
        <v>87</v>
      </c>
    </row>
    <row r="137" spans="1:27" s="10" customFormat="1" ht="39.950000000000003" customHeight="1">
      <c r="A137" s="5">
        <v>130</v>
      </c>
      <c r="B137" s="29"/>
      <c r="C137" s="6" t="s">
        <v>30</v>
      </c>
      <c r="D137" s="6" t="s">
        <v>694</v>
      </c>
      <c r="E137" s="6" t="s">
        <v>695</v>
      </c>
      <c r="F137" s="6" t="s">
        <v>696</v>
      </c>
      <c r="G137" s="7" t="s">
        <v>697</v>
      </c>
      <c r="H137" s="6" t="s">
        <v>698</v>
      </c>
      <c r="I137" s="5">
        <v>203.27</v>
      </c>
      <c r="J137" s="8">
        <v>203.2</v>
      </c>
      <c r="K137" s="8">
        <v>0</v>
      </c>
      <c r="L137" s="8">
        <v>203.2</v>
      </c>
      <c r="M137" s="8">
        <f t="shared" si="29"/>
        <v>203.2</v>
      </c>
      <c r="N137" s="8">
        <v>203.2</v>
      </c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 t="s">
        <v>427</v>
      </c>
      <c r="AA137" s="6" t="s">
        <v>87</v>
      </c>
    </row>
    <row r="138" spans="1:27" s="10" customFormat="1" ht="39.950000000000003" customHeight="1">
      <c r="A138" s="5">
        <v>131</v>
      </c>
      <c r="B138" s="29"/>
      <c r="C138" s="6" t="s">
        <v>30</v>
      </c>
      <c r="D138" s="6" t="s">
        <v>699</v>
      </c>
      <c r="E138" s="6" t="s">
        <v>695</v>
      </c>
      <c r="F138" s="6" t="s">
        <v>700</v>
      </c>
      <c r="G138" s="7" t="s">
        <v>701</v>
      </c>
      <c r="H138" s="6" t="s">
        <v>702</v>
      </c>
      <c r="I138" s="5">
        <v>115.75</v>
      </c>
      <c r="J138" s="8">
        <v>110.21</v>
      </c>
      <c r="K138" s="8">
        <v>0</v>
      </c>
      <c r="L138" s="8">
        <f>J138</f>
        <v>110.21</v>
      </c>
      <c r="M138" s="8">
        <f t="shared" si="29"/>
        <v>110.21</v>
      </c>
      <c r="N138" s="8">
        <f>L138</f>
        <v>110.21</v>
      </c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 t="s">
        <v>427</v>
      </c>
      <c r="AA138" s="6" t="s">
        <v>87</v>
      </c>
    </row>
    <row r="139" spans="1:27" s="10" customFormat="1" ht="39" customHeight="1">
      <c r="A139" s="5">
        <v>132</v>
      </c>
      <c r="B139" s="29"/>
      <c r="C139" s="6" t="s">
        <v>30</v>
      </c>
      <c r="D139" s="6" t="s">
        <v>703</v>
      </c>
      <c r="E139" s="6" t="s">
        <v>704</v>
      </c>
      <c r="F139" s="6" t="s">
        <v>705</v>
      </c>
      <c r="G139" s="7" t="s">
        <v>706</v>
      </c>
      <c r="H139" s="6" t="s">
        <v>667</v>
      </c>
      <c r="I139" s="5">
        <v>204.24</v>
      </c>
      <c r="J139" s="8">
        <v>205.65</v>
      </c>
      <c r="K139" s="8">
        <v>0</v>
      </c>
      <c r="L139" s="8">
        <v>205.65</v>
      </c>
      <c r="M139" s="8">
        <f t="shared" si="29"/>
        <v>205.65</v>
      </c>
      <c r="N139" s="8">
        <v>205.65</v>
      </c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 t="s">
        <v>427</v>
      </c>
      <c r="AA139" s="6" t="s">
        <v>87</v>
      </c>
    </row>
    <row r="140" spans="1:27" s="10" customFormat="1" ht="39" customHeight="1">
      <c r="A140" s="5">
        <v>133</v>
      </c>
      <c r="B140" s="29"/>
      <c r="C140" s="6" t="s">
        <v>30</v>
      </c>
      <c r="D140" s="6" t="s">
        <v>707</v>
      </c>
      <c r="E140" s="6" t="s">
        <v>708</v>
      </c>
      <c r="F140" s="6" t="s">
        <v>709</v>
      </c>
      <c r="G140" s="7" t="s">
        <v>710</v>
      </c>
      <c r="H140" s="6" t="s">
        <v>711</v>
      </c>
      <c r="I140" s="5">
        <v>361.42</v>
      </c>
      <c r="J140" s="8">
        <v>362.08</v>
      </c>
      <c r="K140" s="8">
        <v>3.73</v>
      </c>
      <c r="L140" s="8">
        <f>J140-K140</f>
        <v>358.35</v>
      </c>
      <c r="M140" s="8">
        <f t="shared" si="29"/>
        <v>362.08</v>
      </c>
      <c r="N140" s="8">
        <v>362.08</v>
      </c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 t="s">
        <v>427</v>
      </c>
      <c r="AA140" s="6" t="s">
        <v>87</v>
      </c>
    </row>
    <row r="141" spans="1:27" s="10" customFormat="1" ht="30.95" customHeight="1">
      <c r="A141" s="5">
        <v>134</v>
      </c>
      <c r="B141" s="29"/>
      <c r="C141" s="6" t="s">
        <v>30</v>
      </c>
      <c r="D141" s="6" t="s">
        <v>712</v>
      </c>
      <c r="E141" s="6" t="s">
        <v>713</v>
      </c>
      <c r="F141" s="6" t="s">
        <v>714</v>
      </c>
      <c r="G141" s="7" t="s">
        <v>715</v>
      </c>
      <c r="H141" s="6" t="s">
        <v>286</v>
      </c>
      <c r="I141" s="5">
        <v>167.03</v>
      </c>
      <c r="J141" s="8">
        <v>168.4</v>
      </c>
      <c r="K141" s="8">
        <v>0</v>
      </c>
      <c r="L141" s="8">
        <v>168.4</v>
      </c>
      <c r="M141" s="8">
        <f t="shared" ref="M141:M146" si="30">N141+O141</f>
        <v>168.4</v>
      </c>
      <c r="N141" s="8">
        <v>168.4</v>
      </c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 t="s">
        <v>427</v>
      </c>
      <c r="AA141" s="6" t="s">
        <v>552</v>
      </c>
    </row>
    <row r="142" spans="1:27" s="10" customFormat="1" ht="30.95" customHeight="1">
      <c r="A142" s="5">
        <v>135</v>
      </c>
      <c r="B142" s="29"/>
      <c r="C142" s="6" t="s">
        <v>30</v>
      </c>
      <c r="D142" s="6" t="s">
        <v>716</v>
      </c>
      <c r="E142" s="6" t="s">
        <v>717</v>
      </c>
      <c r="F142" s="6" t="s">
        <v>718</v>
      </c>
      <c r="G142" s="7" t="s">
        <v>719</v>
      </c>
      <c r="H142" s="6" t="s">
        <v>124</v>
      </c>
      <c r="I142" s="5">
        <v>84.24</v>
      </c>
      <c r="J142" s="8">
        <v>85.49</v>
      </c>
      <c r="K142" s="8">
        <v>4.2</v>
      </c>
      <c r="L142" s="8">
        <f>J142-K142</f>
        <v>81.290000000000006</v>
      </c>
      <c r="M142" s="8">
        <f t="shared" si="30"/>
        <v>85.49</v>
      </c>
      <c r="N142" s="8">
        <v>85.49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 t="s">
        <v>427</v>
      </c>
      <c r="AA142" s="6" t="s">
        <v>552</v>
      </c>
    </row>
    <row r="143" spans="1:27" s="10" customFormat="1" ht="30.95" customHeight="1">
      <c r="A143" s="5">
        <v>136</v>
      </c>
      <c r="B143" s="29"/>
      <c r="C143" s="6" t="s">
        <v>30</v>
      </c>
      <c r="D143" s="6" t="s">
        <v>720</v>
      </c>
      <c r="E143" s="6" t="s">
        <v>721</v>
      </c>
      <c r="F143" s="6" t="s">
        <v>722</v>
      </c>
      <c r="G143" s="7" t="s">
        <v>723</v>
      </c>
      <c r="H143" s="6" t="s">
        <v>724</v>
      </c>
      <c r="I143" s="5">
        <v>53.82</v>
      </c>
      <c r="J143" s="8">
        <v>54.8</v>
      </c>
      <c r="K143" s="8">
        <v>0</v>
      </c>
      <c r="L143" s="8">
        <f>J143</f>
        <v>54.8</v>
      </c>
      <c r="M143" s="8">
        <f>J143</f>
        <v>54.8</v>
      </c>
      <c r="N143" s="8">
        <f>J143</f>
        <v>54.8</v>
      </c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 t="s">
        <v>427</v>
      </c>
      <c r="AA143" s="6" t="s">
        <v>552</v>
      </c>
    </row>
    <row r="144" spans="1:27" s="10" customFormat="1" ht="30.95" customHeight="1">
      <c r="A144" s="5">
        <v>137</v>
      </c>
      <c r="B144" s="29"/>
      <c r="C144" s="6" t="s">
        <v>30</v>
      </c>
      <c r="D144" s="6" t="s">
        <v>725</v>
      </c>
      <c r="E144" s="6" t="s">
        <v>726</v>
      </c>
      <c r="F144" s="6" t="s">
        <v>727</v>
      </c>
      <c r="G144" s="7" t="s">
        <v>728</v>
      </c>
      <c r="H144" s="6" t="s">
        <v>698</v>
      </c>
      <c r="I144" s="5">
        <v>115.85</v>
      </c>
      <c r="J144" s="8">
        <v>114.9</v>
      </c>
      <c r="K144" s="8">
        <v>3.8</v>
      </c>
      <c r="L144" s="8">
        <f t="shared" ref="L144:L154" si="31">J144-K144</f>
        <v>111.1</v>
      </c>
      <c r="M144" s="8">
        <f t="shared" si="30"/>
        <v>114.9</v>
      </c>
      <c r="N144" s="8">
        <v>114.9</v>
      </c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 t="s">
        <v>427</v>
      </c>
      <c r="AA144" s="6" t="s">
        <v>552</v>
      </c>
    </row>
    <row r="145" spans="1:27" s="10" customFormat="1" ht="30.95" customHeight="1">
      <c r="A145" s="5">
        <v>138</v>
      </c>
      <c r="B145" s="29"/>
      <c r="C145" s="6" t="s">
        <v>30</v>
      </c>
      <c r="D145" s="6" t="s">
        <v>729</v>
      </c>
      <c r="E145" s="6" t="s">
        <v>730</v>
      </c>
      <c r="F145" s="6" t="s">
        <v>731</v>
      </c>
      <c r="G145" s="7" t="s">
        <v>732</v>
      </c>
      <c r="H145" s="6" t="s">
        <v>733</v>
      </c>
      <c r="I145" s="5">
        <v>170.48</v>
      </c>
      <c r="J145" s="8">
        <v>170.48</v>
      </c>
      <c r="K145" s="8">
        <v>4.84</v>
      </c>
      <c r="L145" s="8">
        <f t="shared" si="31"/>
        <v>165.64</v>
      </c>
      <c r="M145" s="8">
        <f t="shared" si="30"/>
        <v>170.48</v>
      </c>
      <c r="N145" s="8">
        <v>170.48</v>
      </c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 t="s">
        <v>427</v>
      </c>
      <c r="AA145" s="6" t="s">
        <v>552</v>
      </c>
    </row>
    <row r="146" spans="1:27" s="10" customFormat="1" ht="30.95" customHeight="1">
      <c r="A146" s="5">
        <v>139</v>
      </c>
      <c r="B146" s="29"/>
      <c r="C146" s="6" t="s">
        <v>30</v>
      </c>
      <c r="D146" s="6" t="s">
        <v>734</v>
      </c>
      <c r="E146" s="6" t="s">
        <v>735</v>
      </c>
      <c r="F146" s="6" t="s">
        <v>736</v>
      </c>
      <c r="G146" s="7" t="s">
        <v>737</v>
      </c>
      <c r="H146" s="6" t="s">
        <v>738</v>
      </c>
      <c r="I146" s="5">
        <v>94.22</v>
      </c>
      <c r="J146" s="8">
        <v>94.43</v>
      </c>
      <c r="K146" s="8">
        <v>7.5</v>
      </c>
      <c r="L146" s="8">
        <f t="shared" si="31"/>
        <v>86.93</v>
      </c>
      <c r="M146" s="8">
        <f t="shared" si="30"/>
        <v>94.43</v>
      </c>
      <c r="N146" s="8">
        <v>94.43</v>
      </c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 t="s">
        <v>427</v>
      </c>
      <c r="AA146" s="6" t="s">
        <v>552</v>
      </c>
    </row>
    <row r="147" spans="1:27" s="10" customFormat="1" ht="30.95" customHeight="1">
      <c r="A147" s="5">
        <v>140</v>
      </c>
      <c r="B147" s="29"/>
      <c r="C147" s="6" t="s">
        <v>30</v>
      </c>
      <c r="D147" s="6" t="s">
        <v>739</v>
      </c>
      <c r="E147" s="6" t="s">
        <v>735</v>
      </c>
      <c r="F147" s="6" t="s">
        <v>740</v>
      </c>
      <c r="G147" s="7" t="s">
        <v>741</v>
      </c>
      <c r="H147" s="6" t="s">
        <v>742</v>
      </c>
      <c r="I147" s="5">
        <v>97.98</v>
      </c>
      <c r="J147" s="8">
        <v>97.99</v>
      </c>
      <c r="K147" s="8">
        <v>3.64</v>
      </c>
      <c r="L147" s="8">
        <f t="shared" si="31"/>
        <v>94.35</v>
      </c>
      <c r="M147" s="8">
        <f t="shared" ref="M147:M148" si="32">N147+O147</f>
        <v>97.99</v>
      </c>
      <c r="N147" s="8">
        <v>97.99</v>
      </c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 t="s">
        <v>427</v>
      </c>
      <c r="AA147" s="6" t="s">
        <v>552</v>
      </c>
    </row>
    <row r="148" spans="1:27" s="10" customFormat="1" ht="30.95" customHeight="1">
      <c r="A148" s="5">
        <v>141</v>
      </c>
      <c r="B148" s="29"/>
      <c r="C148" s="6" t="s">
        <v>30</v>
      </c>
      <c r="D148" s="6" t="s">
        <v>743</v>
      </c>
      <c r="E148" s="6" t="s">
        <v>726</v>
      </c>
      <c r="F148" s="6" t="s">
        <v>744</v>
      </c>
      <c r="G148" s="7" t="s">
        <v>745</v>
      </c>
      <c r="H148" s="6" t="s">
        <v>746</v>
      </c>
      <c r="I148" s="5">
        <v>122.36</v>
      </c>
      <c r="J148" s="8">
        <v>123.32</v>
      </c>
      <c r="K148" s="8">
        <v>3.8</v>
      </c>
      <c r="L148" s="8">
        <f t="shared" si="31"/>
        <v>119.52</v>
      </c>
      <c r="M148" s="8">
        <f t="shared" si="32"/>
        <v>123.32</v>
      </c>
      <c r="N148" s="8">
        <v>123.32</v>
      </c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 t="s">
        <v>427</v>
      </c>
      <c r="AA148" s="6" t="s">
        <v>552</v>
      </c>
    </row>
    <row r="149" spans="1:27" s="10" customFormat="1" ht="30.95" customHeight="1">
      <c r="A149" s="5">
        <v>142</v>
      </c>
      <c r="B149" s="29"/>
      <c r="C149" s="6" t="s">
        <v>30</v>
      </c>
      <c r="D149" s="6" t="s">
        <v>747</v>
      </c>
      <c r="E149" s="6" t="s">
        <v>748</v>
      </c>
      <c r="F149" s="6" t="s">
        <v>749</v>
      </c>
      <c r="G149" s="7" t="s">
        <v>750</v>
      </c>
      <c r="H149" s="6" t="s">
        <v>326</v>
      </c>
      <c r="I149" s="5">
        <v>222.23</v>
      </c>
      <c r="J149" s="8">
        <v>222.89</v>
      </c>
      <c r="K149" s="8">
        <v>6.63</v>
      </c>
      <c r="L149" s="8">
        <f t="shared" si="31"/>
        <v>216.26</v>
      </c>
      <c r="M149" s="8">
        <f t="shared" ref="M149:M155" si="33">J149</f>
        <v>222.89</v>
      </c>
      <c r="N149" s="8">
        <f t="shared" ref="N149:N155" si="34">J149</f>
        <v>222.89</v>
      </c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 t="s">
        <v>427</v>
      </c>
      <c r="AA149" s="6" t="s">
        <v>751</v>
      </c>
    </row>
    <row r="150" spans="1:27" s="10" customFormat="1" ht="30.95" customHeight="1">
      <c r="A150" s="5">
        <v>143</v>
      </c>
      <c r="B150" s="29"/>
      <c r="C150" s="6" t="s">
        <v>30</v>
      </c>
      <c r="D150" s="6" t="s">
        <v>752</v>
      </c>
      <c r="E150" s="6" t="s">
        <v>753</v>
      </c>
      <c r="F150" s="6" t="s">
        <v>754</v>
      </c>
      <c r="G150" s="7" t="s">
        <v>755</v>
      </c>
      <c r="H150" s="6" t="s">
        <v>756</v>
      </c>
      <c r="I150" s="5">
        <v>86.18</v>
      </c>
      <c r="J150" s="8">
        <v>87.11</v>
      </c>
      <c r="K150" s="8">
        <v>4.38</v>
      </c>
      <c r="L150" s="8">
        <f t="shared" si="31"/>
        <v>82.73</v>
      </c>
      <c r="M150" s="8">
        <f t="shared" si="33"/>
        <v>87.11</v>
      </c>
      <c r="N150" s="8">
        <f>M150</f>
        <v>87.11</v>
      </c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 t="s">
        <v>427</v>
      </c>
      <c r="AA150" s="6" t="s">
        <v>601</v>
      </c>
    </row>
    <row r="151" spans="1:27" s="10" customFormat="1" ht="30.95" customHeight="1">
      <c r="A151" s="5">
        <v>144</v>
      </c>
      <c r="B151" s="29"/>
      <c r="C151" s="6" t="s">
        <v>30</v>
      </c>
      <c r="D151" s="6" t="s">
        <v>757</v>
      </c>
      <c r="E151" s="6" t="s">
        <v>758</v>
      </c>
      <c r="F151" s="6" t="s">
        <v>759</v>
      </c>
      <c r="G151" s="7" t="s">
        <v>760</v>
      </c>
      <c r="H151" s="6" t="s">
        <v>761</v>
      </c>
      <c r="I151" s="5">
        <v>67.349999999999994</v>
      </c>
      <c r="J151" s="8">
        <v>82.28</v>
      </c>
      <c r="K151" s="8">
        <v>4.87</v>
      </c>
      <c r="L151" s="8">
        <f t="shared" si="31"/>
        <v>77.41</v>
      </c>
      <c r="M151" s="8">
        <f t="shared" si="33"/>
        <v>82.28</v>
      </c>
      <c r="N151" s="8">
        <f t="shared" si="34"/>
        <v>82.28</v>
      </c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 t="s">
        <v>427</v>
      </c>
      <c r="AA151" s="6" t="s">
        <v>751</v>
      </c>
    </row>
    <row r="152" spans="1:27" s="10" customFormat="1" ht="30.95" customHeight="1">
      <c r="A152" s="5">
        <v>145</v>
      </c>
      <c r="B152" s="29"/>
      <c r="C152" s="6" t="s">
        <v>30</v>
      </c>
      <c r="D152" s="6" t="s">
        <v>762</v>
      </c>
      <c r="E152" s="6" t="s">
        <v>763</v>
      </c>
      <c r="F152" s="6" t="s">
        <v>764</v>
      </c>
      <c r="G152" s="7" t="s">
        <v>765</v>
      </c>
      <c r="H152" s="6" t="s">
        <v>766</v>
      </c>
      <c r="I152" s="5">
        <v>150.65</v>
      </c>
      <c r="J152" s="8">
        <v>151.16999999999999</v>
      </c>
      <c r="K152" s="8">
        <v>4.05</v>
      </c>
      <c r="L152" s="8">
        <f t="shared" si="31"/>
        <v>147.12</v>
      </c>
      <c r="M152" s="8">
        <f t="shared" si="33"/>
        <v>151.16999999999999</v>
      </c>
      <c r="N152" s="8">
        <f t="shared" si="34"/>
        <v>151.16999999999999</v>
      </c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 t="s">
        <v>427</v>
      </c>
      <c r="AA152" s="6" t="s">
        <v>767</v>
      </c>
    </row>
    <row r="153" spans="1:27" s="10" customFormat="1" ht="30.95" customHeight="1">
      <c r="A153" s="5">
        <v>146</v>
      </c>
      <c r="B153" s="29"/>
      <c r="C153" s="6" t="s">
        <v>30</v>
      </c>
      <c r="D153" s="6" t="s">
        <v>768</v>
      </c>
      <c r="E153" s="6" t="s">
        <v>769</v>
      </c>
      <c r="F153" s="6" t="s">
        <v>770</v>
      </c>
      <c r="G153" s="7" t="s">
        <v>771</v>
      </c>
      <c r="H153" s="6" t="s">
        <v>772</v>
      </c>
      <c r="I153" s="5">
        <v>110.68</v>
      </c>
      <c r="J153" s="8">
        <v>112.45</v>
      </c>
      <c r="K153" s="8">
        <v>1.99</v>
      </c>
      <c r="L153" s="8">
        <f t="shared" si="31"/>
        <v>110.46</v>
      </c>
      <c r="M153" s="8">
        <f t="shared" si="33"/>
        <v>112.45</v>
      </c>
      <c r="N153" s="8">
        <f t="shared" si="34"/>
        <v>112.45</v>
      </c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 t="s">
        <v>427</v>
      </c>
      <c r="AA153" s="6" t="s">
        <v>751</v>
      </c>
    </row>
    <row r="154" spans="1:27" s="10" customFormat="1" ht="30.95" customHeight="1">
      <c r="A154" s="5">
        <v>147</v>
      </c>
      <c r="B154" s="29"/>
      <c r="C154" s="6" t="s">
        <v>30</v>
      </c>
      <c r="D154" s="6" t="s">
        <v>773</v>
      </c>
      <c r="E154" s="6" t="s">
        <v>753</v>
      </c>
      <c r="F154" s="6" t="s">
        <v>774</v>
      </c>
      <c r="G154" s="7" t="s">
        <v>775</v>
      </c>
      <c r="H154" s="6" t="s">
        <v>776</v>
      </c>
      <c r="I154" s="5">
        <v>137.43600000000001</v>
      </c>
      <c r="J154" s="8">
        <v>143.97</v>
      </c>
      <c r="K154" s="8">
        <v>4.7</v>
      </c>
      <c r="L154" s="8">
        <f t="shared" si="31"/>
        <v>139.27000000000001</v>
      </c>
      <c r="M154" s="8">
        <f t="shared" si="33"/>
        <v>143.97</v>
      </c>
      <c r="N154" s="8">
        <f t="shared" si="34"/>
        <v>143.97</v>
      </c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 t="s">
        <v>427</v>
      </c>
      <c r="AA154" s="6" t="s">
        <v>751</v>
      </c>
    </row>
    <row r="155" spans="1:27" s="10" customFormat="1" ht="30.95" customHeight="1">
      <c r="A155" s="5">
        <v>148</v>
      </c>
      <c r="B155" s="29"/>
      <c r="C155" s="6" t="s">
        <v>30</v>
      </c>
      <c r="D155" s="6" t="s">
        <v>777</v>
      </c>
      <c r="E155" s="6" t="s">
        <v>778</v>
      </c>
      <c r="F155" s="6" t="s">
        <v>779</v>
      </c>
      <c r="G155" s="7" t="s">
        <v>780</v>
      </c>
      <c r="H155" s="6" t="s">
        <v>781</v>
      </c>
      <c r="I155" s="5">
        <v>95.43</v>
      </c>
      <c r="J155" s="8">
        <v>96.99</v>
      </c>
      <c r="K155" s="8">
        <v>0</v>
      </c>
      <c r="L155" s="8">
        <f t="shared" ref="L155:L160" si="35">J155</f>
        <v>96.99</v>
      </c>
      <c r="M155" s="8">
        <f t="shared" si="33"/>
        <v>96.99</v>
      </c>
      <c r="N155" s="8">
        <f t="shared" si="34"/>
        <v>96.99</v>
      </c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 t="s">
        <v>427</v>
      </c>
      <c r="AA155" s="6" t="s">
        <v>601</v>
      </c>
    </row>
    <row r="156" spans="1:27" s="10" customFormat="1" ht="30.95" customHeight="1">
      <c r="A156" s="5">
        <v>149</v>
      </c>
      <c r="B156" s="29"/>
      <c r="C156" s="6" t="s">
        <v>30</v>
      </c>
      <c r="D156" s="6" t="s">
        <v>782</v>
      </c>
      <c r="E156" s="6" t="s">
        <v>783</v>
      </c>
      <c r="F156" s="6" t="s">
        <v>784</v>
      </c>
      <c r="G156" s="7" t="s">
        <v>785</v>
      </c>
      <c r="H156" s="6" t="s">
        <v>786</v>
      </c>
      <c r="I156" s="5">
        <v>105.32</v>
      </c>
      <c r="J156" s="8">
        <v>115.96</v>
      </c>
      <c r="K156" s="8">
        <v>0</v>
      </c>
      <c r="L156" s="8">
        <v>115.96</v>
      </c>
      <c r="M156" s="8">
        <f>N156+S156</f>
        <v>115.96</v>
      </c>
      <c r="N156" s="8">
        <v>62.35</v>
      </c>
      <c r="O156" s="5"/>
      <c r="P156" s="5"/>
      <c r="Q156" s="5"/>
      <c r="R156" s="5"/>
      <c r="S156" s="5">
        <v>53.61</v>
      </c>
      <c r="T156" s="5"/>
      <c r="U156" s="5"/>
      <c r="V156" s="5"/>
      <c r="W156" s="5"/>
      <c r="X156" s="5"/>
      <c r="Y156" s="5"/>
      <c r="Z156" s="5" t="s">
        <v>427</v>
      </c>
      <c r="AA156" s="6" t="s">
        <v>787</v>
      </c>
    </row>
    <row r="157" spans="1:27" s="10" customFormat="1" ht="30.95" customHeight="1">
      <c r="A157" s="5">
        <v>150</v>
      </c>
      <c r="B157" s="29"/>
      <c r="C157" s="6" t="s">
        <v>30</v>
      </c>
      <c r="D157" s="6" t="s">
        <v>99</v>
      </c>
      <c r="E157" s="6" t="s">
        <v>788</v>
      </c>
      <c r="F157" s="6" t="s">
        <v>101</v>
      </c>
      <c r="G157" s="7" t="s">
        <v>367</v>
      </c>
      <c r="H157" s="6" t="s">
        <v>368</v>
      </c>
      <c r="I157" s="5">
        <v>204</v>
      </c>
      <c r="J157" s="8">
        <v>204.56</v>
      </c>
      <c r="K157" s="8">
        <v>0</v>
      </c>
      <c r="L157" s="8">
        <f t="shared" si="35"/>
        <v>204.56</v>
      </c>
      <c r="M157" s="8">
        <f t="shared" ref="M157:M162" si="36">J157</f>
        <v>204.56</v>
      </c>
      <c r="N157" s="8">
        <f t="shared" ref="N157:N162" si="37">J157</f>
        <v>204.56</v>
      </c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 t="s">
        <v>427</v>
      </c>
      <c r="AA157" s="6" t="s">
        <v>787</v>
      </c>
    </row>
    <row r="158" spans="1:27" s="10" customFormat="1" ht="30.95" customHeight="1">
      <c r="A158" s="5">
        <v>151</v>
      </c>
      <c r="B158" s="29"/>
      <c r="C158" s="6" t="s">
        <v>30</v>
      </c>
      <c r="D158" s="6" t="s">
        <v>789</v>
      </c>
      <c r="E158" s="6" t="s">
        <v>790</v>
      </c>
      <c r="F158" s="6" t="s">
        <v>791</v>
      </c>
      <c r="G158" s="7" t="s">
        <v>792</v>
      </c>
      <c r="H158" s="6" t="s">
        <v>793</v>
      </c>
      <c r="I158" s="5">
        <v>106.43</v>
      </c>
      <c r="J158" s="8">
        <v>110.86</v>
      </c>
      <c r="K158" s="8">
        <v>0</v>
      </c>
      <c r="L158" s="8">
        <f t="shared" si="35"/>
        <v>110.86</v>
      </c>
      <c r="M158" s="8">
        <f t="shared" si="36"/>
        <v>110.86</v>
      </c>
      <c r="N158" s="8">
        <f t="shared" si="37"/>
        <v>110.86</v>
      </c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 t="s">
        <v>427</v>
      </c>
      <c r="AA158" s="6" t="s">
        <v>751</v>
      </c>
    </row>
    <row r="159" spans="1:27" s="10" customFormat="1" ht="30.95" customHeight="1">
      <c r="A159" s="5">
        <v>152</v>
      </c>
      <c r="B159" s="29"/>
      <c r="C159" s="6" t="s">
        <v>30</v>
      </c>
      <c r="D159" s="6" t="s">
        <v>794</v>
      </c>
      <c r="E159" s="6" t="s">
        <v>795</v>
      </c>
      <c r="F159" s="6" t="s">
        <v>796</v>
      </c>
      <c r="G159" s="7" t="s">
        <v>797</v>
      </c>
      <c r="H159" s="6" t="s">
        <v>798</v>
      </c>
      <c r="I159" s="5">
        <v>316.38</v>
      </c>
      <c r="J159" s="8">
        <v>315.06</v>
      </c>
      <c r="K159" s="8">
        <v>0</v>
      </c>
      <c r="L159" s="8">
        <f t="shared" si="35"/>
        <v>315.06</v>
      </c>
      <c r="M159" s="8">
        <f t="shared" si="36"/>
        <v>315.06</v>
      </c>
      <c r="N159" s="8">
        <f t="shared" si="37"/>
        <v>315.06</v>
      </c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 t="s">
        <v>427</v>
      </c>
      <c r="AA159" s="6" t="s">
        <v>751</v>
      </c>
    </row>
    <row r="160" spans="1:27" s="10" customFormat="1" ht="30.95" customHeight="1">
      <c r="A160" s="5">
        <v>153</v>
      </c>
      <c r="B160" s="29"/>
      <c r="C160" s="6" t="s">
        <v>30</v>
      </c>
      <c r="D160" s="6" t="s">
        <v>799</v>
      </c>
      <c r="E160" s="6" t="s">
        <v>790</v>
      </c>
      <c r="F160" s="6" t="s">
        <v>800</v>
      </c>
      <c r="G160" s="7" t="s">
        <v>801</v>
      </c>
      <c r="H160" s="6" t="s">
        <v>793</v>
      </c>
      <c r="I160" s="5">
        <v>61.81</v>
      </c>
      <c r="J160" s="8">
        <v>61.99</v>
      </c>
      <c r="K160" s="8">
        <v>0</v>
      </c>
      <c r="L160" s="8">
        <f t="shared" si="35"/>
        <v>61.99</v>
      </c>
      <c r="M160" s="8">
        <f t="shared" si="36"/>
        <v>61.99</v>
      </c>
      <c r="N160" s="8">
        <f t="shared" si="37"/>
        <v>61.99</v>
      </c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 t="s">
        <v>427</v>
      </c>
      <c r="AA160" s="6" t="s">
        <v>751</v>
      </c>
    </row>
    <row r="161" spans="1:27" s="10" customFormat="1" ht="30.95" customHeight="1">
      <c r="A161" s="5">
        <v>154</v>
      </c>
      <c r="B161" s="29"/>
      <c r="C161" s="6" t="s">
        <v>30</v>
      </c>
      <c r="D161" s="6" t="s">
        <v>802</v>
      </c>
      <c r="E161" s="6" t="s">
        <v>803</v>
      </c>
      <c r="F161" s="6" t="s">
        <v>804</v>
      </c>
      <c r="G161" s="7" t="s">
        <v>805</v>
      </c>
      <c r="H161" s="6" t="s">
        <v>806</v>
      </c>
      <c r="I161" s="5">
        <v>82.64</v>
      </c>
      <c r="J161" s="8">
        <v>83.89</v>
      </c>
      <c r="K161" s="8">
        <v>0</v>
      </c>
      <c r="L161" s="8">
        <f>J161-K161</f>
        <v>83.89</v>
      </c>
      <c r="M161" s="8">
        <f t="shared" si="36"/>
        <v>83.89</v>
      </c>
      <c r="N161" s="8">
        <f t="shared" si="37"/>
        <v>83.89</v>
      </c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 t="s">
        <v>427</v>
      </c>
      <c r="AA161" s="6" t="s">
        <v>751</v>
      </c>
    </row>
    <row r="162" spans="1:27" s="10" customFormat="1" ht="30.95" customHeight="1">
      <c r="A162" s="5">
        <v>155</v>
      </c>
      <c r="B162" s="29"/>
      <c r="C162" s="6" t="s">
        <v>30</v>
      </c>
      <c r="D162" s="6" t="s">
        <v>807</v>
      </c>
      <c r="E162" s="6" t="s">
        <v>808</v>
      </c>
      <c r="F162" s="6" t="s">
        <v>809</v>
      </c>
      <c r="G162" s="7" t="s">
        <v>810</v>
      </c>
      <c r="H162" s="6" t="s">
        <v>811</v>
      </c>
      <c r="I162" s="5">
        <v>63.72</v>
      </c>
      <c r="J162" s="8">
        <v>63.67</v>
      </c>
      <c r="K162" s="8">
        <v>4.79</v>
      </c>
      <c r="L162" s="8">
        <f>J162-K162</f>
        <v>58.88</v>
      </c>
      <c r="M162" s="8">
        <f t="shared" si="36"/>
        <v>63.67</v>
      </c>
      <c r="N162" s="8">
        <f t="shared" si="37"/>
        <v>63.67</v>
      </c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 t="s">
        <v>427</v>
      </c>
      <c r="AA162" s="6" t="s">
        <v>787</v>
      </c>
    </row>
    <row r="163" spans="1:27" s="10" customFormat="1" ht="42" customHeight="1">
      <c r="A163" s="5">
        <v>156</v>
      </c>
      <c r="B163" s="33" t="s">
        <v>812</v>
      </c>
      <c r="C163" s="6" t="s">
        <v>30</v>
      </c>
      <c r="D163" s="6" t="s">
        <v>813</v>
      </c>
      <c r="E163" s="6" t="s">
        <v>814</v>
      </c>
      <c r="F163" s="6" t="s">
        <v>815</v>
      </c>
      <c r="G163" s="7" t="s">
        <v>816</v>
      </c>
      <c r="H163" s="6" t="s">
        <v>817</v>
      </c>
      <c r="I163" s="5">
        <v>180.89</v>
      </c>
      <c r="J163" s="8">
        <v>175.45</v>
      </c>
      <c r="K163" s="8">
        <v>0</v>
      </c>
      <c r="L163" s="8">
        <v>175.45</v>
      </c>
      <c r="M163" s="8">
        <f>N163+O163</f>
        <v>175.45</v>
      </c>
      <c r="N163" s="8">
        <v>175.45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 t="s">
        <v>36</v>
      </c>
      <c r="AA163" s="5" t="s">
        <v>818</v>
      </c>
    </row>
    <row r="164" spans="1:27" s="10" customFormat="1" ht="44.1" customHeight="1">
      <c r="A164" s="5">
        <v>157</v>
      </c>
      <c r="B164" s="34"/>
      <c r="C164" s="6" t="s">
        <v>30</v>
      </c>
      <c r="D164" s="6" t="s">
        <v>819</v>
      </c>
      <c r="E164" s="6" t="s">
        <v>820</v>
      </c>
      <c r="F164" s="6" t="s">
        <v>821</v>
      </c>
      <c r="G164" s="7" t="s">
        <v>822</v>
      </c>
      <c r="H164" s="6" t="s">
        <v>823</v>
      </c>
      <c r="I164" s="5">
        <v>161.78</v>
      </c>
      <c r="J164" s="8">
        <f t="shared" ref="J164:J166" si="38">K164+L164</f>
        <v>173.71</v>
      </c>
      <c r="K164" s="8">
        <v>0</v>
      </c>
      <c r="L164" s="8">
        <v>173.71</v>
      </c>
      <c r="M164" s="8">
        <f>N164+O164</f>
        <v>173.71</v>
      </c>
      <c r="N164" s="8">
        <v>173.71</v>
      </c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 t="s">
        <v>36</v>
      </c>
      <c r="AA164" s="5" t="s">
        <v>818</v>
      </c>
    </row>
    <row r="165" spans="1:27" s="10" customFormat="1" ht="44.1" customHeight="1">
      <c r="A165" s="5">
        <v>158</v>
      </c>
      <c r="B165" s="34"/>
      <c r="C165" s="6" t="s">
        <v>30</v>
      </c>
      <c r="D165" s="6" t="s">
        <v>824</v>
      </c>
      <c r="E165" s="6" t="s">
        <v>825</v>
      </c>
      <c r="F165" s="6" t="s">
        <v>826</v>
      </c>
      <c r="G165" s="7" t="s">
        <v>827</v>
      </c>
      <c r="H165" s="6" t="s">
        <v>828</v>
      </c>
      <c r="I165" s="5">
        <v>64.86</v>
      </c>
      <c r="J165" s="8">
        <f t="shared" si="38"/>
        <v>97.64</v>
      </c>
      <c r="K165" s="8">
        <v>2.2200000000000002</v>
      </c>
      <c r="L165" s="8">
        <v>95.42</v>
      </c>
      <c r="M165" s="8">
        <f>N165</f>
        <v>97.64</v>
      </c>
      <c r="N165" s="8">
        <v>97.64</v>
      </c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 t="s">
        <v>36</v>
      </c>
      <c r="AA165" s="5" t="s">
        <v>818</v>
      </c>
    </row>
    <row r="166" spans="1:27" s="10" customFormat="1" ht="44.1" customHeight="1">
      <c r="A166" s="5">
        <v>159</v>
      </c>
      <c r="B166" s="34"/>
      <c r="C166" s="6" t="s">
        <v>30</v>
      </c>
      <c r="D166" s="6" t="s">
        <v>829</v>
      </c>
      <c r="E166" s="6" t="s">
        <v>830</v>
      </c>
      <c r="F166" s="6" t="s">
        <v>831</v>
      </c>
      <c r="G166" s="7" t="s">
        <v>832</v>
      </c>
      <c r="H166" s="6" t="s">
        <v>833</v>
      </c>
      <c r="I166" s="5">
        <v>61.8</v>
      </c>
      <c r="J166" s="8">
        <f t="shared" si="38"/>
        <v>64.25</v>
      </c>
      <c r="K166" s="8">
        <v>4.54</v>
      </c>
      <c r="L166" s="8">
        <v>59.71</v>
      </c>
      <c r="M166" s="8">
        <f>N166</f>
        <v>64.25</v>
      </c>
      <c r="N166" s="8">
        <v>64.25</v>
      </c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 t="s">
        <v>36</v>
      </c>
      <c r="AA166" s="5" t="s">
        <v>818</v>
      </c>
    </row>
    <row r="167" spans="1:27" s="10" customFormat="1" ht="39.950000000000003" customHeight="1">
      <c r="A167" s="5">
        <v>160</v>
      </c>
      <c r="B167" s="34"/>
      <c r="C167" s="6" t="s">
        <v>30</v>
      </c>
      <c r="D167" s="6" t="s">
        <v>834</v>
      </c>
      <c r="E167" s="6" t="s">
        <v>835</v>
      </c>
      <c r="F167" s="6" t="s">
        <v>836</v>
      </c>
      <c r="G167" s="7" t="s">
        <v>837</v>
      </c>
      <c r="H167" s="6" t="s">
        <v>838</v>
      </c>
      <c r="I167" s="5">
        <v>272.52</v>
      </c>
      <c r="J167" s="8">
        <v>273.64999999999998</v>
      </c>
      <c r="K167" s="8">
        <v>0</v>
      </c>
      <c r="L167" s="8">
        <f>J167</f>
        <v>273.64999999999998</v>
      </c>
      <c r="M167" s="8">
        <f t="shared" ref="M167:M170" si="39">J167</f>
        <v>273.64999999999998</v>
      </c>
      <c r="N167" s="8">
        <f>M167</f>
        <v>273.64999999999998</v>
      </c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 t="s">
        <v>36</v>
      </c>
      <c r="AA167" s="5" t="s">
        <v>818</v>
      </c>
    </row>
    <row r="168" spans="1:27" s="10" customFormat="1" ht="39.950000000000003" customHeight="1">
      <c r="A168" s="5">
        <v>161</v>
      </c>
      <c r="B168" s="34"/>
      <c r="C168" s="6" t="s">
        <v>30</v>
      </c>
      <c r="D168" s="6" t="s">
        <v>839</v>
      </c>
      <c r="E168" s="6" t="s">
        <v>840</v>
      </c>
      <c r="F168" s="6" t="s">
        <v>841</v>
      </c>
      <c r="G168" s="7" t="s">
        <v>842</v>
      </c>
      <c r="H168" s="6" t="s">
        <v>449</v>
      </c>
      <c r="I168" s="5">
        <v>78</v>
      </c>
      <c r="J168" s="8">
        <v>75.17</v>
      </c>
      <c r="K168" s="8">
        <v>2.73</v>
      </c>
      <c r="L168" s="8">
        <f t="shared" ref="L168:L172" si="40">J168-K168</f>
        <v>72.44</v>
      </c>
      <c r="M168" s="8">
        <f t="shared" si="39"/>
        <v>75.17</v>
      </c>
      <c r="N168" s="8">
        <f t="shared" ref="N168:N173" si="41">J168</f>
        <v>75.17</v>
      </c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 t="s">
        <v>36</v>
      </c>
      <c r="AA168" s="5" t="s">
        <v>818</v>
      </c>
    </row>
    <row r="169" spans="1:27" s="10" customFormat="1" ht="39.950000000000003" customHeight="1">
      <c r="A169" s="5">
        <v>162</v>
      </c>
      <c r="B169" s="34"/>
      <c r="C169" s="6" t="s">
        <v>30</v>
      </c>
      <c r="D169" s="6" t="s">
        <v>843</v>
      </c>
      <c r="E169" s="6" t="s">
        <v>844</v>
      </c>
      <c r="F169" s="6" t="s">
        <v>845</v>
      </c>
      <c r="G169" s="7" t="s">
        <v>846</v>
      </c>
      <c r="H169" s="6" t="s">
        <v>847</v>
      </c>
      <c r="I169" s="5">
        <v>51.41</v>
      </c>
      <c r="J169" s="8">
        <f>K169+L169</f>
        <v>62.08</v>
      </c>
      <c r="K169" s="8">
        <v>7.17</v>
      </c>
      <c r="L169" s="8">
        <v>54.91</v>
      </c>
      <c r="M169" s="8">
        <f>N169+O169</f>
        <v>62.08</v>
      </c>
      <c r="N169" s="8">
        <v>62.08</v>
      </c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 t="s">
        <v>36</v>
      </c>
      <c r="AA169" s="5" t="s">
        <v>818</v>
      </c>
    </row>
    <row r="170" spans="1:27" s="10" customFormat="1" ht="39.950000000000003" customHeight="1">
      <c r="A170" s="5">
        <v>163</v>
      </c>
      <c r="B170" s="34"/>
      <c r="C170" s="6" t="s">
        <v>30</v>
      </c>
      <c r="D170" s="6" t="s">
        <v>848</v>
      </c>
      <c r="E170" s="6" t="s">
        <v>849</v>
      </c>
      <c r="F170" s="6" t="s">
        <v>850</v>
      </c>
      <c r="G170" s="7" t="s">
        <v>851</v>
      </c>
      <c r="H170" s="6" t="s">
        <v>852</v>
      </c>
      <c r="I170" s="5">
        <v>95.021000000000001</v>
      </c>
      <c r="J170" s="8">
        <v>102.32</v>
      </c>
      <c r="K170" s="8">
        <v>2.2200000000000002</v>
      </c>
      <c r="L170" s="8">
        <f t="shared" si="40"/>
        <v>100.1</v>
      </c>
      <c r="M170" s="8">
        <f t="shared" si="39"/>
        <v>102.32</v>
      </c>
      <c r="N170" s="8">
        <f t="shared" si="41"/>
        <v>102.32</v>
      </c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 t="s">
        <v>36</v>
      </c>
      <c r="AA170" s="5" t="s">
        <v>818</v>
      </c>
    </row>
    <row r="171" spans="1:27" s="10" customFormat="1" ht="39.950000000000003" customHeight="1">
      <c r="A171" s="5">
        <v>164</v>
      </c>
      <c r="B171" s="34"/>
      <c r="C171" s="6" t="s">
        <v>30</v>
      </c>
      <c r="D171" s="6" t="s">
        <v>853</v>
      </c>
      <c r="E171" s="6" t="s">
        <v>854</v>
      </c>
      <c r="F171" s="6" t="s">
        <v>855</v>
      </c>
      <c r="G171" s="7" t="s">
        <v>856</v>
      </c>
      <c r="H171" s="6" t="s">
        <v>857</v>
      </c>
      <c r="I171" s="5">
        <v>65.5</v>
      </c>
      <c r="J171" s="8">
        <f>K171+L171</f>
        <v>65.75</v>
      </c>
      <c r="K171" s="8">
        <v>3.3</v>
      </c>
      <c r="L171" s="8">
        <v>62.45</v>
      </c>
      <c r="M171" s="8">
        <f>N171+O171</f>
        <v>65.75</v>
      </c>
      <c r="N171" s="8">
        <v>65.75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 t="s">
        <v>36</v>
      </c>
      <c r="AA171" s="5" t="s">
        <v>818</v>
      </c>
    </row>
    <row r="172" spans="1:27" s="10" customFormat="1" ht="39.950000000000003" customHeight="1">
      <c r="A172" s="5">
        <v>165</v>
      </c>
      <c r="B172" s="34"/>
      <c r="C172" s="6" t="s">
        <v>30</v>
      </c>
      <c r="D172" s="6" t="s">
        <v>858</v>
      </c>
      <c r="E172" s="6" t="s">
        <v>859</v>
      </c>
      <c r="F172" s="6" t="s">
        <v>860</v>
      </c>
      <c r="G172" s="7" t="s">
        <v>861</v>
      </c>
      <c r="H172" s="6" t="s">
        <v>862</v>
      </c>
      <c r="I172" s="5">
        <v>61.43</v>
      </c>
      <c r="J172" s="8">
        <v>73.540000000000006</v>
      </c>
      <c r="K172" s="8">
        <v>1.36</v>
      </c>
      <c r="L172" s="8">
        <f t="shared" si="40"/>
        <v>72.180000000000007</v>
      </c>
      <c r="M172" s="8">
        <f t="shared" ref="M172:M177" si="42">J172</f>
        <v>73.540000000000006</v>
      </c>
      <c r="N172" s="8">
        <f t="shared" si="41"/>
        <v>73.540000000000006</v>
      </c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 t="s">
        <v>36</v>
      </c>
      <c r="AA172" s="5" t="s">
        <v>295</v>
      </c>
    </row>
    <row r="173" spans="1:27" s="10" customFormat="1" ht="39.950000000000003" customHeight="1">
      <c r="A173" s="5">
        <v>166</v>
      </c>
      <c r="B173" s="34"/>
      <c r="C173" s="6" t="s">
        <v>30</v>
      </c>
      <c r="D173" s="5" t="s">
        <v>863</v>
      </c>
      <c r="E173" s="5" t="s">
        <v>864</v>
      </c>
      <c r="F173" s="5" t="s">
        <v>865</v>
      </c>
      <c r="G173" s="5" t="s">
        <v>866</v>
      </c>
      <c r="H173" s="5" t="s">
        <v>326</v>
      </c>
      <c r="I173" s="5">
        <v>77.67</v>
      </c>
      <c r="J173" s="5">
        <v>78.930000000000007</v>
      </c>
      <c r="K173" s="5">
        <v>0</v>
      </c>
      <c r="L173" s="5">
        <f t="shared" ref="L173:L177" si="43">J173</f>
        <v>78.930000000000007</v>
      </c>
      <c r="M173" s="5">
        <f t="shared" si="42"/>
        <v>78.930000000000007</v>
      </c>
      <c r="N173" s="5">
        <f t="shared" si="41"/>
        <v>78.930000000000007</v>
      </c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 t="s">
        <v>36</v>
      </c>
      <c r="AA173" s="5" t="s">
        <v>818</v>
      </c>
    </row>
    <row r="174" spans="1:27" s="10" customFormat="1" ht="39.950000000000003" customHeight="1">
      <c r="A174" s="5">
        <v>167</v>
      </c>
      <c r="B174" s="34"/>
      <c r="C174" s="6" t="s">
        <v>30</v>
      </c>
      <c r="D174" s="6" t="s">
        <v>867</v>
      </c>
      <c r="E174" s="6" t="s">
        <v>868</v>
      </c>
      <c r="F174" s="6" t="s">
        <v>869</v>
      </c>
      <c r="G174" s="7" t="s">
        <v>842</v>
      </c>
      <c r="H174" s="6" t="s">
        <v>870</v>
      </c>
      <c r="I174" s="5">
        <v>50.79</v>
      </c>
      <c r="J174" s="8">
        <v>58.68</v>
      </c>
      <c r="K174" s="8">
        <v>6.2</v>
      </c>
      <c r="L174" s="8">
        <f>J174-K174</f>
        <v>52.48</v>
      </c>
      <c r="M174" s="8">
        <f>N174+O174+Q174+R174+S174+U174+V174</f>
        <v>58.68</v>
      </c>
      <c r="N174" s="8">
        <v>51.38</v>
      </c>
      <c r="O174" s="20">
        <v>1.8</v>
      </c>
      <c r="P174" s="20"/>
      <c r="Q174" s="20">
        <v>0.8</v>
      </c>
      <c r="R174" s="20">
        <v>1.2</v>
      </c>
      <c r="S174" s="20">
        <v>1</v>
      </c>
      <c r="T174" s="20"/>
      <c r="U174" s="20">
        <v>2.2999999999999998</v>
      </c>
      <c r="V174" s="20">
        <v>0.2</v>
      </c>
      <c r="W174" s="5"/>
      <c r="X174" s="5"/>
      <c r="Y174" s="5"/>
      <c r="Z174" s="5" t="s">
        <v>36</v>
      </c>
      <c r="AA174" s="5" t="s">
        <v>818</v>
      </c>
    </row>
    <row r="175" spans="1:27" s="10" customFormat="1" ht="39.950000000000003" customHeight="1">
      <c r="A175" s="5">
        <v>168</v>
      </c>
      <c r="B175" s="34"/>
      <c r="C175" s="6" t="s">
        <v>30</v>
      </c>
      <c r="D175" s="5" t="s">
        <v>871</v>
      </c>
      <c r="E175" s="5" t="s">
        <v>872</v>
      </c>
      <c r="F175" s="5" t="s">
        <v>873</v>
      </c>
      <c r="G175" s="5" t="s">
        <v>874</v>
      </c>
      <c r="H175" s="5" t="s">
        <v>875</v>
      </c>
      <c r="I175" s="5">
        <v>57.43</v>
      </c>
      <c r="J175" s="8">
        <f>K175+L175</f>
        <v>57.29</v>
      </c>
      <c r="K175" s="8">
        <v>0</v>
      </c>
      <c r="L175" s="8">
        <v>57.29</v>
      </c>
      <c r="M175" s="8">
        <f>N175</f>
        <v>57.29</v>
      </c>
      <c r="N175" s="8">
        <v>57.29</v>
      </c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 t="s">
        <v>36</v>
      </c>
      <c r="AA175" s="5" t="s">
        <v>818</v>
      </c>
    </row>
    <row r="176" spans="1:27" s="10" customFormat="1" ht="39.950000000000003" customHeight="1">
      <c r="A176" s="5">
        <v>169</v>
      </c>
      <c r="B176" s="33" t="s">
        <v>876</v>
      </c>
      <c r="C176" s="5" t="s">
        <v>30</v>
      </c>
      <c r="D176" s="5" t="s">
        <v>379</v>
      </c>
      <c r="E176" s="5" t="s">
        <v>877</v>
      </c>
      <c r="F176" s="5" t="s">
        <v>381</v>
      </c>
      <c r="G176" s="5" t="s">
        <v>382</v>
      </c>
      <c r="H176" s="5" t="s">
        <v>383</v>
      </c>
      <c r="I176" s="5">
        <v>133.1</v>
      </c>
      <c r="J176" s="8">
        <v>127.37</v>
      </c>
      <c r="K176" s="8">
        <v>0</v>
      </c>
      <c r="L176" s="8">
        <f t="shared" si="43"/>
        <v>127.37</v>
      </c>
      <c r="M176" s="8">
        <f t="shared" si="42"/>
        <v>127.37</v>
      </c>
      <c r="N176" s="8">
        <f>J176</f>
        <v>127.37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 t="s">
        <v>36</v>
      </c>
      <c r="AA176" s="5" t="s">
        <v>428</v>
      </c>
    </row>
    <row r="177" spans="1:27" s="10" customFormat="1" ht="39.950000000000003" customHeight="1">
      <c r="A177" s="5">
        <v>170</v>
      </c>
      <c r="B177" s="34"/>
      <c r="C177" s="5" t="s">
        <v>30</v>
      </c>
      <c r="D177" s="5" t="s">
        <v>878</v>
      </c>
      <c r="E177" s="5" t="s">
        <v>879</v>
      </c>
      <c r="F177" s="5" t="s">
        <v>880</v>
      </c>
      <c r="G177" s="5" t="s">
        <v>881</v>
      </c>
      <c r="H177" s="5" t="s">
        <v>286</v>
      </c>
      <c r="I177" s="5">
        <v>120</v>
      </c>
      <c r="J177" s="8">
        <v>136.69</v>
      </c>
      <c r="K177" s="8">
        <v>0</v>
      </c>
      <c r="L177" s="8">
        <f t="shared" si="43"/>
        <v>136.69</v>
      </c>
      <c r="M177" s="8">
        <f t="shared" si="42"/>
        <v>136.69</v>
      </c>
      <c r="N177" s="8">
        <f>J177</f>
        <v>136.69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 t="s">
        <v>36</v>
      </c>
      <c r="AA177" s="5" t="s">
        <v>428</v>
      </c>
    </row>
    <row r="178" spans="1:27" s="10" customFormat="1" ht="39.950000000000003" customHeight="1">
      <c r="A178" s="5">
        <v>171</v>
      </c>
      <c r="B178" s="34"/>
      <c r="C178" s="5" t="s">
        <v>30</v>
      </c>
      <c r="D178" s="5" t="s">
        <v>882</v>
      </c>
      <c r="E178" s="5" t="s">
        <v>883</v>
      </c>
      <c r="F178" s="5" t="s">
        <v>884</v>
      </c>
      <c r="G178" s="5" t="s">
        <v>885</v>
      </c>
      <c r="H178" s="5" t="s">
        <v>886</v>
      </c>
      <c r="I178" s="5">
        <v>85.998999999999995</v>
      </c>
      <c r="J178" s="8">
        <v>85.72</v>
      </c>
      <c r="K178" s="8">
        <v>0</v>
      </c>
      <c r="L178" s="8">
        <v>85.72</v>
      </c>
      <c r="M178" s="8">
        <v>85.72</v>
      </c>
      <c r="N178" s="8">
        <v>85.72</v>
      </c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 t="s">
        <v>36</v>
      </c>
      <c r="AA178" s="5" t="s">
        <v>887</v>
      </c>
    </row>
    <row r="179" spans="1:27" s="10" customFormat="1" ht="39.950000000000003" customHeight="1">
      <c r="A179" s="5">
        <v>172</v>
      </c>
      <c r="B179" s="35"/>
      <c r="C179" s="5" t="s">
        <v>30</v>
      </c>
      <c r="D179" s="5" t="s">
        <v>888</v>
      </c>
      <c r="E179" s="5" t="s">
        <v>889</v>
      </c>
      <c r="F179" s="5" t="s">
        <v>890</v>
      </c>
      <c r="G179" s="5" t="s">
        <v>891</v>
      </c>
      <c r="H179" s="5" t="s">
        <v>892</v>
      </c>
      <c r="I179" s="5">
        <v>100</v>
      </c>
      <c r="J179" s="8">
        <v>100.56</v>
      </c>
      <c r="K179" s="8">
        <v>0</v>
      </c>
      <c r="L179" s="8">
        <v>100.56</v>
      </c>
      <c r="M179" s="8">
        <f>O179</f>
        <v>100.56</v>
      </c>
      <c r="O179" s="8">
        <v>100.56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 t="s">
        <v>36</v>
      </c>
      <c r="AA179" s="5" t="s">
        <v>887</v>
      </c>
    </row>
    <row r="180" spans="1:27" s="10" customFormat="1" ht="39.950000000000003" customHeight="1">
      <c r="A180" s="5">
        <v>173</v>
      </c>
      <c r="B180" s="29" t="s">
        <v>893</v>
      </c>
      <c r="C180" s="5" t="s">
        <v>30</v>
      </c>
      <c r="D180" s="5" t="s">
        <v>215</v>
      </c>
      <c r="E180" s="14" t="s">
        <v>894</v>
      </c>
      <c r="F180" s="5" t="s">
        <v>217</v>
      </c>
      <c r="G180" s="5" t="s">
        <v>895</v>
      </c>
      <c r="H180" s="5" t="s">
        <v>219</v>
      </c>
      <c r="I180" s="5">
        <v>149.18</v>
      </c>
      <c r="J180" s="8">
        <v>149.38</v>
      </c>
      <c r="K180" s="8">
        <v>0</v>
      </c>
      <c r="L180" s="8">
        <v>149.38</v>
      </c>
      <c r="M180" s="8">
        <f>N180+O180</f>
        <v>149.38</v>
      </c>
      <c r="N180" s="8">
        <v>88.99</v>
      </c>
      <c r="O180" s="5">
        <v>60.39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 t="s">
        <v>36</v>
      </c>
      <c r="AA180" s="5" t="s">
        <v>896</v>
      </c>
    </row>
    <row r="181" spans="1:27" s="10" customFormat="1" ht="39.950000000000003" customHeight="1">
      <c r="A181" s="5">
        <v>174</v>
      </c>
      <c r="B181" s="29"/>
      <c r="C181" s="5" t="s">
        <v>30</v>
      </c>
      <c r="D181" s="5" t="s">
        <v>897</v>
      </c>
      <c r="E181" s="14" t="s">
        <v>898</v>
      </c>
      <c r="F181" s="5" t="s">
        <v>899</v>
      </c>
      <c r="G181" s="5" t="s">
        <v>900</v>
      </c>
      <c r="H181" s="5" t="s">
        <v>901</v>
      </c>
      <c r="I181" s="5">
        <v>50</v>
      </c>
      <c r="J181" s="8">
        <f>K181+L181</f>
        <v>50.3</v>
      </c>
      <c r="K181" s="8">
        <v>0</v>
      </c>
      <c r="L181" s="8">
        <v>50.3</v>
      </c>
      <c r="M181" s="8">
        <f>N181</f>
        <v>50.3</v>
      </c>
      <c r="N181" s="8">
        <v>50.3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 t="s">
        <v>36</v>
      </c>
      <c r="AA181" s="5" t="s">
        <v>896</v>
      </c>
    </row>
    <row r="182" spans="1:27" s="10" customFormat="1" ht="39.950000000000003" customHeight="1">
      <c r="A182" s="5">
        <v>175</v>
      </c>
      <c r="B182" s="29"/>
      <c r="C182" s="5" t="s">
        <v>30</v>
      </c>
      <c r="D182" s="5" t="s">
        <v>902</v>
      </c>
      <c r="E182" s="14" t="s">
        <v>903</v>
      </c>
      <c r="F182" s="5" t="s">
        <v>904</v>
      </c>
      <c r="G182" s="5" t="s">
        <v>905</v>
      </c>
      <c r="H182" s="5" t="s">
        <v>906</v>
      </c>
      <c r="I182" s="5">
        <v>100</v>
      </c>
      <c r="J182" s="8">
        <v>78.86</v>
      </c>
      <c r="K182" s="8">
        <v>0</v>
      </c>
      <c r="L182" s="8">
        <v>78.86</v>
      </c>
      <c r="M182" s="8">
        <v>78.86</v>
      </c>
      <c r="N182" s="8"/>
      <c r="O182" s="5">
        <v>39</v>
      </c>
      <c r="P182" s="5"/>
      <c r="Q182" s="5"/>
      <c r="R182" s="5"/>
      <c r="S182" s="5">
        <v>39.86</v>
      </c>
      <c r="T182" s="5"/>
      <c r="U182" s="5"/>
      <c r="V182" s="5"/>
      <c r="W182" s="5"/>
      <c r="X182" s="5"/>
      <c r="Y182" s="5"/>
      <c r="Z182" s="5" t="s">
        <v>36</v>
      </c>
      <c r="AA182" s="5" t="s">
        <v>907</v>
      </c>
    </row>
    <row r="183" spans="1:27" s="10" customFormat="1" ht="39.950000000000003" customHeight="1">
      <c r="A183" s="5">
        <v>176</v>
      </c>
      <c r="B183" s="29"/>
      <c r="C183" s="5" t="s">
        <v>30</v>
      </c>
      <c r="D183" s="5" t="s">
        <v>908</v>
      </c>
      <c r="E183" s="14" t="s">
        <v>909</v>
      </c>
      <c r="F183" s="5" t="s">
        <v>910</v>
      </c>
      <c r="G183" s="5" t="s">
        <v>911</v>
      </c>
      <c r="H183" s="5" t="s">
        <v>912</v>
      </c>
      <c r="I183" s="5">
        <v>109</v>
      </c>
      <c r="J183" s="8">
        <v>109</v>
      </c>
      <c r="K183" s="8">
        <v>0</v>
      </c>
      <c r="L183" s="8">
        <v>109</v>
      </c>
      <c r="M183" s="8">
        <v>109</v>
      </c>
      <c r="N183" s="8">
        <v>103</v>
      </c>
      <c r="O183" s="5">
        <v>6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 t="s">
        <v>36</v>
      </c>
      <c r="AA183" s="5" t="s">
        <v>177</v>
      </c>
    </row>
    <row r="184" spans="1:27" s="10" customFormat="1" ht="39.950000000000003" customHeight="1">
      <c r="A184" s="5">
        <v>177</v>
      </c>
      <c r="B184" s="33" t="s">
        <v>913</v>
      </c>
      <c r="C184" s="5" t="s">
        <v>30</v>
      </c>
      <c r="D184" s="5" t="s">
        <v>914</v>
      </c>
      <c r="E184" s="14" t="s">
        <v>915</v>
      </c>
      <c r="F184" s="5" t="s">
        <v>916</v>
      </c>
      <c r="G184" s="5" t="s">
        <v>917</v>
      </c>
      <c r="H184" s="5" t="s">
        <v>918</v>
      </c>
      <c r="I184" s="5">
        <v>209.51</v>
      </c>
      <c r="J184" s="8">
        <v>143.46</v>
      </c>
      <c r="K184" s="8">
        <v>8.41</v>
      </c>
      <c r="L184" s="8">
        <f>J184-K184</f>
        <v>135.05000000000001</v>
      </c>
      <c r="M184" s="8">
        <f>S184</f>
        <v>143.46</v>
      </c>
      <c r="N184" s="8"/>
      <c r="O184" s="5"/>
      <c r="P184" s="5"/>
      <c r="Q184" s="5"/>
      <c r="R184" s="5"/>
      <c r="S184" s="5">
        <v>143.46</v>
      </c>
      <c r="T184" s="5"/>
      <c r="U184" s="5"/>
      <c r="V184" s="5"/>
      <c r="W184" s="5"/>
      <c r="X184" s="5"/>
      <c r="Y184" s="5"/>
      <c r="Z184" s="5" t="s">
        <v>919</v>
      </c>
      <c r="AA184" s="5" t="s">
        <v>896</v>
      </c>
    </row>
    <row r="185" spans="1:27" s="10" customFormat="1" ht="39.950000000000003" customHeight="1">
      <c r="A185" s="5">
        <v>178</v>
      </c>
      <c r="B185" s="34"/>
      <c r="C185" s="5" t="s">
        <v>30</v>
      </c>
      <c r="D185" s="5" t="s">
        <v>920</v>
      </c>
      <c r="E185" s="14" t="s">
        <v>921</v>
      </c>
      <c r="F185" s="5" t="s">
        <v>922</v>
      </c>
      <c r="G185" s="5" t="s">
        <v>923</v>
      </c>
      <c r="H185" s="5" t="s">
        <v>924</v>
      </c>
      <c r="I185" s="5">
        <v>59.57</v>
      </c>
      <c r="J185" s="8">
        <v>61.81</v>
      </c>
      <c r="K185" s="8">
        <v>0</v>
      </c>
      <c r="L185" s="8">
        <v>61.81</v>
      </c>
      <c r="M185" s="8">
        <v>61.81</v>
      </c>
      <c r="N185" s="8">
        <v>61.81</v>
      </c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 t="s">
        <v>919</v>
      </c>
      <c r="AA185" s="5" t="s">
        <v>896</v>
      </c>
    </row>
    <row r="186" spans="1:27" s="10" customFormat="1" ht="39.950000000000003" customHeight="1">
      <c r="A186" s="5">
        <v>179</v>
      </c>
      <c r="B186" s="34"/>
      <c r="C186" s="5" t="s">
        <v>30</v>
      </c>
      <c r="D186" s="5" t="s">
        <v>925</v>
      </c>
      <c r="E186" s="14" t="s">
        <v>926</v>
      </c>
      <c r="F186" s="5" t="s">
        <v>927</v>
      </c>
      <c r="G186" s="5" t="s">
        <v>928</v>
      </c>
      <c r="H186" s="5" t="s">
        <v>929</v>
      </c>
      <c r="I186" s="5">
        <v>141.82</v>
      </c>
      <c r="J186" s="8">
        <v>138.71</v>
      </c>
      <c r="K186" s="8">
        <v>0</v>
      </c>
      <c r="L186" s="8">
        <v>138.71</v>
      </c>
      <c r="M186" s="8">
        <f>N186+O186</f>
        <v>138.71</v>
      </c>
      <c r="N186" s="8">
        <v>128.71</v>
      </c>
      <c r="O186" s="5">
        <v>10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 t="s">
        <v>919</v>
      </c>
      <c r="AA186" s="5" t="s">
        <v>896</v>
      </c>
    </row>
    <row r="187" spans="1:27" s="10" customFormat="1" ht="39.950000000000003" customHeight="1">
      <c r="A187" s="5">
        <v>180</v>
      </c>
      <c r="B187" s="34"/>
      <c r="C187" s="5" t="s">
        <v>30</v>
      </c>
      <c r="D187" s="5" t="s">
        <v>930</v>
      </c>
      <c r="E187" s="14" t="s">
        <v>931</v>
      </c>
      <c r="F187" s="5" t="s">
        <v>932</v>
      </c>
      <c r="G187" s="5" t="s">
        <v>933</v>
      </c>
      <c r="H187" s="5" t="s">
        <v>934</v>
      </c>
      <c r="I187" s="5">
        <v>89.08</v>
      </c>
      <c r="J187" s="8">
        <v>95.57</v>
      </c>
      <c r="K187" s="8">
        <v>0</v>
      </c>
      <c r="L187" s="8">
        <v>95.57</v>
      </c>
      <c r="M187" s="8">
        <v>95.57</v>
      </c>
      <c r="N187" s="8">
        <v>95.57</v>
      </c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 t="s">
        <v>919</v>
      </c>
      <c r="AA187" s="5" t="s">
        <v>896</v>
      </c>
    </row>
    <row r="188" spans="1:27" s="10" customFormat="1" ht="39.950000000000003" customHeight="1">
      <c r="A188" s="5">
        <v>181</v>
      </c>
      <c r="B188" s="34"/>
      <c r="C188" s="5" t="s">
        <v>30</v>
      </c>
      <c r="D188" s="5" t="s">
        <v>935</v>
      </c>
      <c r="E188" s="14" t="s">
        <v>936</v>
      </c>
      <c r="F188" s="5" t="s">
        <v>937</v>
      </c>
      <c r="G188" s="5" t="s">
        <v>938</v>
      </c>
      <c r="H188" s="5" t="s">
        <v>939</v>
      </c>
      <c r="I188" s="5">
        <v>173.72300000000001</v>
      </c>
      <c r="J188" s="8">
        <v>175.79</v>
      </c>
      <c r="K188" s="8">
        <v>0</v>
      </c>
      <c r="L188" s="8">
        <v>175.79</v>
      </c>
      <c r="M188" s="8">
        <v>175.79</v>
      </c>
      <c r="N188" s="8">
        <v>175.79</v>
      </c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 t="s">
        <v>919</v>
      </c>
      <c r="AA188" s="5" t="s">
        <v>940</v>
      </c>
    </row>
    <row r="189" spans="1:27" s="10" customFormat="1" ht="39.950000000000003" customHeight="1">
      <c r="A189" s="5">
        <v>182</v>
      </c>
      <c r="B189" s="34"/>
      <c r="C189" s="5" t="s">
        <v>30</v>
      </c>
      <c r="D189" s="5" t="s">
        <v>941</v>
      </c>
      <c r="E189" s="14" t="s">
        <v>942</v>
      </c>
      <c r="F189" s="5" t="s">
        <v>943</v>
      </c>
      <c r="G189" s="5" t="s">
        <v>944</v>
      </c>
      <c r="H189" s="5" t="s">
        <v>945</v>
      </c>
      <c r="I189" s="5">
        <v>511.42399999999998</v>
      </c>
      <c r="J189" s="8">
        <v>535.17999999999995</v>
      </c>
      <c r="K189" s="8">
        <v>0</v>
      </c>
      <c r="L189" s="8">
        <v>535.17999999999995</v>
      </c>
      <c r="M189" s="8">
        <v>535.17999999999995</v>
      </c>
      <c r="N189" s="8"/>
      <c r="O189" s="5"/>
      <c r="P189" s="5"/>
      <c r="Q189" s="5"/>
      <c r="R189" s="5"/>
      <c r="S189" s="5">
        <v>535.17999999999995</v>
      </c>
      <c r="T189" s="5"/>
      <c r="U189" s="5"/>
      <c r="V189" s="5"/>
      <c r="W189" s="5"/>
      <c r="X189" s="5"/>
      <c r="Y189" s="5"/>
      <c r="Z189" s="5" t="s">
        <v>919</v>
      </c>
      <c r="AA189" s="5" t="s">
        <v>946</v>
      </c>
    </row>
    <row r="190" spans="1:27" s="10" customFormat="1" ht="39.950000000000003" customHeight="1">
      <c r="A190" s="5">
        <v>183</v>
      </c>
      <c r="B190" s="35"/>
      <c r="C190" s="5" t="s">
        <v>30</v>
      </c>
      <c r="D190" s="5" t="s">
        <v>947</v>
      </c>
      <c r="E190" s="5" t="s">
        <v>948</v>
      </c>
      <c r="F190" s="5" t="s">
        <v>949</v>
      </c>
      <c r="G190" s="5" t="s">
        <v>950</v>
      </c>
      <c r="H190" s="5" t="s">
        <v>545</v>
      </c>
      <c r="I190" s="5">
        <v>116.595</v>
      </c>
      <c r="J190" s="5">
        <f>K190+L190</f>
        <v>117.85</v>
      </c>
      <c r="K190" s="8">
        <v>0</v>
      </c>
      <c r="L190" s="5">
        <v>117.85</v>
      </c>
      <c r="M190" s="5">
        <f>N190</f>
        <v>117.85</v>
      </c>
      <c r="N190" s="5">
        <v>117.85</v>
      </c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 t="s">
        <v>919</v>
      </c>
      <c r="AA190" s="5" t="s">
        <v>946</v>
      </c>
    </row>
    <row r="191" spans="1:27" s="10" customFormat="1" ht="39.950000000000003" customHeight="1">
      <c r="A191" s="5">
        <v>184</v>
      </c>
      <c r="B191" s="29" t="s">
        <v>951</v>
      </c>
      <c r="C191" s="5" t="s">
        <v>30</v>
      </c>
      <c r="D191" s="6" t="s">
        <v>952</v>
      </c>
      <c r="E191" s="6" t="s">
        <v>953</v>
      </c>
      <c r="F191" s="6" t="s">
        <v>954</v>
      </c>
      <c r="G191" s="7" t="s">
        <v>955</v>
      </c>
      <c r="H191" s="6" t="s">
        <v>956</v>
      </c>
      <c r="I191" s="5">
        <v>132.97999999999999</v>
      </c>
      <c r="J191" s="8">
        <v>140.55000000000001</v>
      </c>
      <c r="K191" s="8">
        <v>1.2</v>
      </c>
      <c r="L191" s="8">
        <f>J191-K191</f>
        <v>139.35</v>
      </c>
      <c r="M191" s="8">
        <v>140.55000000000001</v>
      </c>
      <c r="N191" s="8">
        <v>140.55000000000001</v>
      </c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 t="s">
        <v>36</v>
      </c>
      <c r="AA191" s="5" t="s">
        <v>957</v>
      </c>
    </row>
    <row r="192" spans="1:27" s="10" customFormat="1" ht="39.950000000000003" customHeight="1">
      <c r="A192" s="5">
        <v>185</v>
      </c>
      <c r="B192" s="29"/>
      <c r="C192" s="5" t="s">
        <v>30</v>
      </c>
      <c r="D192" s="6" t="s">
        <v>75</v>
      </c>
      <c r="E192" s="6" t="s">
        <v>958</v>
      </c>
      <c r="F192" s="6" t="s">
        <v>77</v>
      </c>
      <c r="G192" s="7" t="s">
        <v>959</v>
      </c>
      <c r="H192" s="6" t="s">
        <v>79</v>
      </c>
      <c r="I192" s="5">
        <v>230.38</v>
      </c>
      <c r="J192" s="8">
        <v>230.33</v>
      </c>
      <c r="K192" s="8">
        <v>0</v>
      </c>
      <c r="L192" s="8">
        <v>230.33</v>
      </c>
      <c r="M192" s="8">
        <v>230.33</v>
      </c>
      <c r="N192" s="8">
        <v>230.33</v>
      </c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 t="s">
        <v>36</v>
      </c>
      <c r="AA192" s="5" t="s">
        <v>960</v>
      </c>
    </row>
    <row r="193" spans="1:28" s="10" customFormat="1" ht="39.950000000000003" customHeight="1">
      <c r="A193" s="5">
        <v>186</v>
      </c>
      <c r="B193" s="29"/>
      <c r="C193" s="5" t="s">
        <v>30</v>
      </c>
      <c r="D193" s="6" t="s">
        <v>961</v>
      </c>
      <c r="E193" s="6" t="s">
        <v>962</v>
      </c>
      <c r="F193" s="6" t="s">
        <v>963</v>
      </c>
      <c r="G193" s="7" t="s">
        <v>964</v>
      </c>
      <c r="H193" s="6" t="s">
        <v>965</v>
      </c>
      <c r="I193" s="5">
        <v>67.72</v>
      </c>
      <c r="J193" s="8">
        <v>67.989999999999995</v>
      </c>
      <c r="K193" s="8">
        <v>0</v>
      </c>
      <c r="L193" s="8">
        <v>67.989999999999995</v>
      </c>
      <c r="M193" s="8">
        <v>67.989999999999995</v>
      </c>
      <c r="N193" s="8">
        <v>67.989999999999995</v>
      </c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 t="s">
        <v>36</v>
      </c>
      <c r="AA193" s="5" t="s">
        <v>960</v>
      </c>
    </row>
    <row r="194" spans="1:28" s="10" customFormat="1" ht="39.950000000000003" customHeight="1">
      <c r="A194" s="5">
        <v>187</v>
      </c>
      <c r="B194" s="29"/>
      <c r="C194" s="5" t="s">
        <v>30</v>
      </c>
      <c r="D194" s="6" t="s">
        <v>966</v>
      </c>
      <c r="E194" s="6" t="s">
        <v>967</v>
      </c>
      <c r="F194" s="6" t="s">
        <v>968</v>
      </c>
      <c r="G194" s="7" t="s">
        <v>969</v>
      </c>
      <c r="H194" s="6" t="s">
        <v>970</v>
      </c>
      <c r="I194" s="5">
        <v>197.87</v>
      </c>
      <c r="J194" s="8">
        <v>197.09</v>
      </c>
      <c r="K194" s="8">
        <v>0</v>
      </c>
      <c r="L194" s="8">
        <f>J194</f>
        <v>197.09</v>
      </c>
      <c r="M194" s="8">
        <v>197.09</v>
      </c>
      <c r="N194" s="8">
        <v>197.09</v>
      </c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 t="s">
        <v>36</v>
      </c>
      <c r="AA194" s="5" t="s">
        <v>960</v>
      </c>
    </row>
    <row r="195" spans="1:28" s="10" customFormat="1" ht="39.950000000000003" customHeight="1">
      <c r="A195" s="5">
        <v>188</v>
      </c>
      <c r="B195" s="29"/>
      <c r="C195" s="5" t="s">
        <v>30</v>
      </c>
      <c r="D195" s="6" t="s">
        <v>971</v>
      </c>
      <c r="E195" s="6" t="s">
        <v>972</v>
      </c>
      <c r="F195" s="6" t="s">
        <v>973</v>
      </c>
      <c r="G195" s="7" t="s">
        <v>974</v>
      </c>
      <c r="H195" s="6" t="s">
        <v>975</v>
      </c>
      <c r="I195" s="5">
        <v>123.31</v>
      </c>
      <c r="J195" s="8">
        <v>126.31</v>
      </c>
      <c r="K195" s="8">
        <v>9</v>
      </c>
      <c r="L195" s="8">
        <f>J195-K195</f>
        <v>117.31</v>
      </c>
      <c r="M195" s="8">
        <v>126.31</v>
      </c>
      <c r="N195" s="8">
        <f>M195</f>
        <v>126.31</v>
      </c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 t="s">
        <v>36</v>
      </c>
      <c r="AA195" s="5" t="s">
        <v>960</v>
      </c>
    </row>
    <row r="196" spans="1:28" s="21" customFormat="1" ht="39.950000000000003" customHeight="1">
      <c r="A196" s="5">
        <v>189</v>
      </c>
      <c r="B196" s="29"/>
      <c r="C196" s="5" t="s">
        <v>30</v>
      </c>
      <c r="D196" s="6" t="s">
        <v>431</v>
      </c>
      <c r="E196" s="6" t="s">
        <v>976</v>
      </c>
      <c r="F196" s="6" t="s">
        <v>433</v>
      </c>
      <c r="G196" s="7" t="s">
        <v>434</v>
      </c>
      <c r="H196" s="6" t="s">
        <v>435</v>
      </c>
      <c r="I196" s="5">
        <v>180</v>
      </c>
      <c r="J196" s="8">
        <v>180.8</v>
      </c>
      <c r="K196" s="8">
        <v>0</v>
      </c>
      <c r="L196" s="8">
        <v>180.8</v>
      </c>
      <c r="M196" s="8">
        <v>180.8</v>
      </c>
      <c r="N196" s="8">
        <v>180.8</v>
      </c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 t="s">
        <v>36</v>
      </c>
      <c r="AA196" s="5" t="s">
        <v>960</v>
      </c>
      <c r="AB196" s="10"/>
    </row>
    <row r="197" spans="1:28" s="10" customFormat="1" ht="39.950000000000003" customHeight="1">
      <c r="A197" s="5">
        <v>190</v>
      </c>
      <c r="B197" s="29"/>
      <c r="C197" s="5" t="s">
        <v>30</v>
      </c>
      <c r="D197" s="6" t="s">
        <v>977</v>
      </c>
      <c r="E197" s="6" t="s">
        <v>978</v>
      </c>
      <c r="F197" s="6" t="s">
        <v>979</v>
      </c>
      <c r="G197" s="7" t="s">
        <v>980</v>
      </c>
      <c r="H197" s="6" t="s">
        <v>224</v>
      </c>
      <c r="I197" s="5">
        <v>165</v>
      </c>
      <c r="J197" s="8">
        <v>165</v>
      </c>
      <c r="K197" s="8">
        <v>0</v>
      </c>
      <c r="L197" s="8">
        <v>165</v>
      </c>
      <c r="M197" s="8">
        <v>165</v>
      </c>
      <c r="N197" s="8">
        <v>165</v>
      </c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 t="s">
        <v>36</v>
      </c>
      <c r="AA197" s="5" t="s">
        <v>960</v>
      </c>
    </row>
    <row r="198" spans="1:28" s="10" customFormat="1" ht="39.950000000000003" customHeight="1">
      <c r="A198" s="5">
        <v>191</v>
      </c>
      <c r="B198" s="29"/>
      <c r="C198" s="5" t="s">
        <v>30</v>
      </c>
      <c r="D198" s="6" t="s">
        <v>981</v>
      </c>
      <c r="E198" s="6" t="s">
        <v>982</v>
      </c>
      <c r="F198" s="6" t="s">
        <v>983</v>
      </c>
      <c r="G198" s="7" t="s">
        <v>984</v>
      </c>
      <c r="H198" s="6" t="s">
        <v>985</v>
      </c>
      <c r="I198" s="5">
        <v>131.84</v>
      </c>
      <c r="J198" s="8">
        <v>131.80000000000001</v>
      </c>
      <c r="K198" s="8">
        <v>0</v>
      </c>
      <c r="L198" s="8">
        <f>J198</f>
        <v>131.80000000000001</v>
      </c>
      <c r="M198" s="8">
        <f>J198</f>
        <v>131.80000000000001</v>
      </c>
      <c r="N198" s="8">
        <f>J198</f>
        <v>131.80000000000001</v>
      </c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 t="s">
        <v>36</v>
      </c>
      <c r="AA198" s="5" t="s">
        <v>960</v>
      </c>
    </row>
    <row r="199" spans="1:28" s="10" customFormat="1" ht="39.950000000000003" customHeight="1">
      <c r="A199" s="5">
        <v>192</v>
      </c>
      <c r="B199" s="29"/>
      <c r="C199" s="5" t="s">
        <v>30</v>
      </c>
      <c r="D199" s="6" t="s">
        <v>986</v>
      </c>
      <c r="E199" s="6" t="s">
        <v>987</v>
      </c>
      <c r="F199" s="6" t="s">
        <v>988</v>
      </c>
      <c r="G199" s="7" t="s">
        <v>989</v>
      </c>
      <c r="H199" s="6" t="s">
        <v>990</v>
      </c>
      <c r="I199" s="5">
        <v>85.09</v>
      </c>
      <c r="J199" s="8">
        <v>85.96</v>
      </c>
      <c r="K199" s="8">
        <v>0</v>
      </c>
      <c r="L199" s="8">
        <v>85.96</v>
      </c>
      <c r="M199" s="8">
        <v>85.96</v>
      </c>
      <c r="N199" s="8">
        <v>85.96</v>
      </c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 t="s">
        <v>36</v>
      </c>
      <c r="AA199" s="5" t="s">
        <v>960</v>
      </c>
    </row>
    <row r="200" spans="1:28" s="10" customFormat="1" ht="39.950000000000003" customHeight="1">
      <c r="A200" s="5">
        <v>193</v>
      </c>
      <c r="B200" s="29"/>
      <c r="C200" s="5" t="s">
        <v>30</v>
      </c>
      <c r="D200" s="6" t="s">
        <v>991</v>
      </c>
      <c r="E200" s="6" t="s">
        <v>992</v>
      </c>
      <c r="F200" s="6" t="s">
        <v>993</v>
      </c>
      <c r="G200" s="7" t="s">
        <v>994</v>
      </c>
      <c r="H200" s="6" t="s">
        <v>576</v>
      </c>
      <c r="I200" s="5">
        <v>54.68</v>
      </c>
      <c r="J200" s="8">
        <v>54.42</v>
      </c>
      <c r="K200" s="8">
        <v>0</v>
      </c>
      <c r="L200" s="8">
        <v>54.42</v>
      </c>
      <c r="M200" s="8">
        <v>54.42</v>
      </c>
      <c r="N200" s="8">
        <v>54.42</v>
      </c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 t="s">
        <v>36</v>
      </c>
      <c r="AA200" s="5" t="s">
        <v>960</v>
      </c>
    </row>
    <row r="201" spans="1:28" s="10" customFormat="1" ht="39.950000000000003" customHeight="1">
      <c r="A201" s="5">
        <v>194</v>
      </c>
      <c r="B201" s="29"/>
      <c r="C201" s="5" t="s">
        <v>30</v>
      </c>
      <c r="D201" s="6" t="s">
        <v>995</v>
      </c>
      <c r="E201" s="6" t="s">
        <v>996</v>
      </c>
      <c r="F201" s="6" t="s">
        <v>997</v>
      </c>
      <c r="G201" s="7" t="s">
        <v>998</v>
      </c>
      <c r="H201" s="6" t="s">
        <v>999</v>
      </c>
      <c r="I201" s="5">
        <v>228.71</v>
      </c>
      <c r="J201" s="8">
        <v>228.59</v>
      </c>
      <c r="K201" s="8">
        <v>0</v>
      </c>
      <c r="L201" s="8">
        <v>228.59</v>
      </c>
      <c r="M201" s="8">
        <v>228.59</v>
      </c>
      <c r="N201" s="8">
        <v>228.59</v>
      </c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 t="s">
        <v>36</v>
      </c>
      <c r="AA201" s="5" t="s">
        <v>960</v>
      </c>
    </row>
    <row r="202" spans="1:28" s="10" customFormat="1" ht="39.950000000000003" customHeight="1">
      <c r="A202" s="5">
        <v>195</v>
      </c>
      <c r="B202" s="29"/>
      <c r="C202" s="5" t="s">
        <v>98</v>
      </c>
      <c r="D202" s="6" t="s">
        <v>1000</v>
      </c>
      <c r="E202" s="6" t="s">
        <v>1001</v>
      </c>
      <c r="F202" s="6" t="s">
        <v>691</v>
      </c>
      <c r="G202" s="7" t="s">
        <v>1002</v>
      </c>
      <c r="H202" s="6" t="s">
        <v>1003</v>
      </c>
      <c r="I202" s="5">
        <v>418.98</v>
      </c>
      <c r="J202" s="8">
        <v>418.61</v>
      </c>
      <c r="K202" s="8">
        <v>0</v>
      </c>
      <c r="L202" s="8">
        <v>418.61</v>
      </c>
      <c r="M202" s="8">
        <f>N202+O202+P202+Q202+R202+S202+T202++U202+V202+W202++X202+Y202</f>
        <v>418.61</v>
      </c>
      <c r="N202" s="8">
        <v>340.56</v>
      </c>
      <c r="O202" s="5">
        <v>78.05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 t="s">
        <v>36</v>
      </c>
      <c r="AA202" s="5" t="s">
        <v>960</v>
      </c>
    </row>
    <row r="203" spans="1:28" s="10" customFormat="1" ht="39.950000000000003" customHeight="1">
      <c r="A203" s="5">
        <v>196</v>
      </c>
      <c r="B203" s="29"/>
      <c r="C203" s="5" t="s">
        <v>30</v>
      </c>
      <c r="D203" s="6" t="s">
        <v>1004</v>
      </c>
      <c r="E203" s="6" t="s">
        <v>1005</v>
      </c>
      <c r="F203" s="6" t="s">
        <v>1006</v>
      </c>
      <c r="G203" s="7" t="s">
        <v>1007</v>
      </c>
      <c r="H203" s="6" t="s">
        <v>79</v>
      </c>
      <c r="I203" s="5">
        <v>240.39</v>
      </c>
      <c r="J203" s="8">
        <v>240.15</v>
      </c>
      <c r="K203" s="8">
        <v>1.94</v>
      </c>
      <c r="L203" s="8">
        <f>J203-K203</f>
        <v>238.21</v>
      </c>
      <c r="M203" s="8">
        <v>240.15</v>
      </c>
      <c r="N203" s="8">
        <v>240.15</v>
      </c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 t="s">
        <v>36</v>
      </c>
      <c r="AA203" s="5" t="s">
        <v>960</v>
      </c>
    </row>
    <row r="204" spans="1:28" s="10" customFormat="1" ht="39.950000000000003" customHeight="1">
      <c r="A204" s="5">
        <v>197</v>
      </c>
      <c r="B204" s="33" t="s">
        <v>1008</v>
      </c>
      <c r="C204" s="6" t="s">
        <v>30</v>
      </c>
      <c r="D204" s="6" t="s">
        <v>1009</v>
      </c>
      <c r="E204" s="6" t="s">
        <v>1010</v>
      </c>
      <c r="F204" s="6" t="s">
        <v>1011</v>
      </c>
      <c r="G204" s="19" t="s">
        <v>1012</v>
      </c>
      <c r="H204" s="18" t="s">
        <v>1013</v>
      </c>
      <c r="I204" s="5">
        <v>187</v>
      </c>
      <c r="J204" s="8">
        <f t="shared" ref="J204:J214" si="44">K204+L204</f>
        <v>187.38</v>
      </c>
      <c r="K204" s="8">
        <v>0</v>
      </c>
      <c r="L204" s="8">
        <v>187.38</v>
      </c>
      <c r="M204" s="8">
        <f t="shared" ref="M204:M214" si="45">SUM(N204:Y204)</f>
        <v>187.38</v>
      </c>
      <c r="N204" s="8">
        <v>184.36</v>
      </c>
      <c r="O204" s="5">
        <v>3.02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 t="s">
        <v>36</v>
      </c>
      <c r="AA204" s="5" t="s">
        <v>165</v>
      </c>
    </row>
    <row r="205" spans="1:28" s="10" customFormat="1" ht="39.950000000000003" customHeight="1">
      <c r="A205" s="5">
        <v>198</v>
      </c>
      <c r="B205" s="34"/>
      <c r="C205" s="6" t="s">
        <v>30</v>
      </c>
      <c r="D205" s="6" t="s">
        <v>1014</v>
      </c>
      <c r="E205" s="6" t="s">
        <v>1015</v>
      </c>
      <c r="F205" s="6" t="s">
        <v>1016</v>
      </c>
      <c r="G205" s="19" t="s">
        <v>1017</v>
      </c>
      <c r="H205" s="18" t="s">
        <v>1018</v>
      </c>
      <c r="I205" s="5">
        <v>180.05</v>
      </c>
      <c r="J205" s="8">
        <f t="shared" si="44"/>
        <v>178.11</v>
      </c>
      <c r="K205" s="8">
        <v>0</v>
      </c>
      <c r="L205" s="8">
        <v>178.11</v>
      </c>
      <c r="M205" s="8">
        <f t="shared" si="45"/>
        <v>178.11</v>
      </c>
      <c r="N205" s="8">
        <v>178.11</v>
      </c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 t="s">
        <v>36</v>
      </c>
      <c r="AA205" s="5" t="s">
        <v>165</v>
      </c>
    </row>
    <row r="206" spans="1:28" s="10" customFormat="1" ht="39.950000000000003" customHeight="1">
      <c r="A206" s="5">
        <v>199</v>
      </c>
      <c r="B206" s="34"/>
      <c r="C206" s="6" t="s">
        <v>30</v>
      </c>
      <c r="D206" s="6" t="s">
        <v>1019</v>
      </c>
      <c r="E206" s="6" t="s">
        <v>1015</v>
      </c>
      <c r="F206" s="6" t="s">
        <v>1020</v>
      </c>
      <c r="G206" s="19" t="s">
        <v>1021</v>
      </c>
      <c r="H206" s="18" t="s">
        <v>1022</v>
      </c>
      <c r="I206" s="5">
        <v>196.84</v>
      </c>
      <c r="J206" s="8">
        <f t="shared" si="44"/>
        <v>207.09</v>
      </c>
      <c r="K206" s="8">
        <v>0</v>
      </c>
      <c r="L206" s="8">
        <v>207.09</v>
      </c>
      <c r="M206" s="8">
        <f t="shared" si="45"/>
        <v>207.09</v>
      </c>
      <c r="N206" s="8">
        <v>207.09</v>
      </c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 t="s">
        <v>36</v>
      </c>
      <c r="AA206" s="5" t="s">
        <v>165</v>
      </c>
    </row>
    <row r="207" spans="1:28" s="10" customFormat="1" ht="39.950000000000003" customHeight="1">
      <c r="A207" s="5">
        <v>200</v>
      </c>
      <c r="B207" s="34"/>
      <c r="C207" s="6" t="s">
        <v>30</v>
      </c>
      <c r="D207" s="6" t="s">
        <v>1023</v>
      </c>
      <c r="E207" s="6" t="s">
        <v>1024</v>
      </c>
      <c r="F207" s="6" t="s">
        <v>1025</v>
      </c>
      <c r="G207" s="19" t="s">
        <v>1026</v>
      </c>
      <c r="H207" s="18" t="s">
        <v>912</v>
      </c>
      <c r="I207" s="5">
        <v>75.7</v>
      </c>
      <c r="J207" s="8">
        <f t="shared" si="44"/>
        <v>75.92</v>
      </c>
      <c r="K207" s="8">
        <v>1.4</v>
      </c>
      <c r="L207" s="8">
        <v>74.52</v>
      </c>
      <c r="M207" s="8">
        <f t="shared" si="45"/>
        <v>75.92</v>
      </c>
      <c r="N207" s="8">
        <v>75.92</v>
      </c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 t="s">
        <v>36</v>
      </c>
      <c r="AA207" s="5" t="s">
        <v>165</v>
      </c>
    </row>
    <row r="208" spans="1:28" s="10" customFormat="1" ht="39.950000000000003" customHeight="1">
      <c r="A208" s="5">
        <v>201</v>
      </c>
      <c r="B208" s="34"/>
      <c r="C208" s="6" t="s">
        <v>30</v>
      </c>
      <c r="D208" s="6" t="s">
        <v>1027</v>
      </c>
      <c r="E208" s="6" t="s">
        <v>1028</v>
      </c>
      <c r="F208" s="6" t="s">
        <v>1029</v>
      </c>
      <c r="G208" s="19" t="s">
        <v>1030</v>
      </c>
      <c r="H208" s="18" t="s">
        <v>1031</v>
      </c>
      <c r="I208" s="5">
        <v>82.1</v>
      </c>
      <c r="J208" s="8">
        <f t="shared" si="44"/>
        <v>82.03</v>
      </c>
      <c r="K208" s="8">
        <v>3</v>
      </c>
      <c r="L208" s="8">
        <v>79.03</v>
      </c>
      <c r="M208" s="8">
        <f t="shared" si="45"/>
        <v>82.03</v>
      </c>
      <c r="N208" s="8">
        <v>82.03</v>
      </c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 t="s">
        <v>36</v>
      </c>
      <c r="AA208" s="5" t="s">
        <v>165</v>
      </c>
    </row>
    <row r="209" spans="1:27" s="10" customFormat="1" ht="41.1" customHeight="1">
      <c r="A209" s="5">
        <v>202</v>
      </c>
      <c r="B209" s="34"/>
      <c r="C209" s="6" t="s">
        <v>30</v>
      </c>
      <c r="D209" s="6" t="s">
        <v>1032</v>
      </c>
      <c r="E209" s="6" t="s">
        <v>1033</v>
      </c>
      <c r="F209" s="6" t="s">
        <v>1034</v>
      </c>
      <c r="G209" s="19" t="s">
        <v>1035</v>
      </c>
      <c r="H209" s="18" t="s">
        <v>1036</v>
      </c>
      <c r="I209" s="5">
        <v>60</v>
      </c>
      <c r="J209" s="8">
        <f t="shared" si="44"/>
        <v>206.63</v>
      </c>
      <c r="K209" s="8">
        <v>0</v>
      </c>
      <c r="L209" s="8">
        <v>206.63</v>
      </c>
      <c r="M209" s="8">
        <f t="shared" si="45"/>
        <v>206.63</v>
      </c>
      <c r="N209" s="8">
        <v>206.63</v>
      </c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 t="s">
        <v>36</v>
      </c>
      <c r="AA209" s="5" t="s">
        <v>165</v>
      </c>
    </row>
    <row r="210" spans="1:27" s="10" customFormat="1" ht="41.1" customHeight="1">
      <c r="A210" s="5">
        <v>203</v>
      </c>
      <c r="B210" s="34"/>
      <c r="C210" s="6" t="s">
        <v>30</v>
      </c>
      <c r="D210" s="6" t="s">
        <v>1037</v>
      </c>
      <c r="E210" s="6" t="s">
        <v>1038</v>
      </c>
      <c r="F210" s="6" t="s">
        <v>1039</v>
      </c>
      <c r="G210" s="19" t="s">
        <v>1040</v>
      </c>
      <c r="H210" s="18" t="s">
        <v>1041</v>
      </c>
      <c r="I210" s="5">
        <v>511.82</v>
      </c>
      <c r="J210" s="8">
        <f t="shared" si="44"/>
        <v>517.33000000000004</v>
      </c>
      <c r="K210" s="8">
        <v>0</v>
      </c>
      <c r="L210" s="8">
        <v>517.33000000000004</v>
      </c>
      <c r="M210" s="8">
        <f t="shared" si="45"/>
        <v>517.33000000000004</v>
      </c>
      <c r="N210" s="8">
        <v>517.33000000000004</v>
      </c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 t="s">
        <v>36</v>
      </c>
      <c r="AA210" s="5" t="s">
        <v>165</v>
      </c>
    </row>
    <row r="211" spans="1:27" s="10" customFormat="1" ht="41.1" customHeight="1">
      <c r="A211" s="5">
        <v>204</v>
      </c>
      <c r="B211" s="34"/>
      <c r="C211" s="6" t="s">
        <v>30</v>
      </c>
      <c r="D211" s="6" t="s">
        <v>1042</v>
      </c>
      <c r="E211" s="6" t="s">
        <v>1043</v>
      </c>
      <c r="F211" s="6" t="s">
        <v>1044</v>
      </c>
      <c r="G211" s="19" t="s">
        <v>1045</v>
      </c>
      <c r="H211" s="18" t="s">
        <v>1046</v>
      </c>
      <c r="I211" s="5">
        <v>86.16</v>
      </c>
      <c r="J211" s="8">
        <f t="shared" si="44"/>
        <v>88.03</v>
      </c>
      <c r="K211" s="8">
        <v>2.9</v>
      </c>
      <c r="L211" s="8">
        <v>85.13</v>
      </c>
      <c r="M211" s="8">
        <f t="shared" si="45"/>
        <v>88.03</v>
      </c>
      <c r="N211" s="8">
        <v>88.03</v>
      </c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 t="s">
        <v>36</v>
      </c>
      <c r="AA211" s="5" t="s">
        <v>165</v>
      </c>
    </row>
    <row r="212" spans="1:27" s="10" customFormat="1" ht="41.1" customHeight="1">
      <c r="A212" s="5">
        <v>205</v>
      </c>
      <c r="B212" s="34"/>
      <c r="C212" s="6" t="s">
        <v>30</v>
      </c>
      <c r="D212" s="6" t="s">
        <v>1047</v>
      </c>
      <c r="E212" s="6" t="s">
        <v>1048</v>
      </c>
      <c r="F212" s="6" t="s">
        <v>1049</v>
      </c>
      <c r="G212" s="19" t="s">
        <v>785</v>
      </c>
      <c r="H212" s="18" t="s">
        <v>1050</v>
      </c>
      <c r="I212" s="5">
        <v>187.84</v>
      </c>
      <c r="J212" s="8">
        <f t="shared" si="44"/>
        <v>188.66</v>
      </c>
      <c r="K212" s="8">
        <v>0</v>
      </c>
      <c r="L212" s="8">
        <v>188.66</v>
      </c>
      <c r="M212" s="8">
        <f t="shared" si="45"/>
        <v>188.66</v>
      </c>
      <c r="N212" s="8">
        <v>188.66</v>
      </c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 t="s">
        <v>36</v>
      </c>
      <c r="AA212" s="5" t="s">
        <v>165</v>
      </c>
    </row>
    <row r="213" spans="1:27" s="10" customFormat="1" ht="41.1" customHeight="1">
      <c r="A213" s="5">
        <v>206</v>
      </c>
      <c r="B213" s="34"/>
      <c r="C213" s="6" t="s">
        <v>30</v>
      </c>
      <c r="D213" s="6" t="s">
        <v>1051</v>
      </c>
      <c r="E213" s="6" t="s">
        <v>1052</v>
      </c>
      <c r="F213" s="6" t="s">
        <v>1053</v>
      </c>
      <c r="G213" s="19" t="s">
        <v>1054</v>
      </c>
      <c r="H213" s="18" t="s">
        <v>648</v>
      </c>
      <c r="I213" s="5">
        <v>85.48</v>
      </c>
      <c r="J213" s="8">
        <f t="shared" si="44"/>
        <v>103.93</v>
      </c>
      <c r="K213" s="8">
        <v>18.45</v>
      </c>
      <c r="L213" s="8">
        <v>85.48</v>
      </c>
      <c r="M213" s="8">
        <f t="shared" si="45"/>
        <v>103.93</v>
      </c>
      <c r="N213" s="8">
        <v>103.93</v>
      </c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 t="s">
        <v>36</v>
      </c>
      <c r="AA213" s="5" t="s">
        <v>165</v>
      </c>
    </row>
    <row r="214" spans="1:27" s="10" customFormat="1" ht="41.1" customHeight="1">
      <c r="A214" s="5">
        <v>207</v>
      </c>
      <c r="B214" s="34"/>
      <c r="C214" s="6" t="s">
        <v>30</v>
      </c>
      <c r="D214" s="6" t="s">
        <v>1055</v>
      </c>
      <c r="E214" s="6" t="s">
        <v>1056</v>
      </c>
      <c r="F214" s="6" t="s">
        <v>1057</v>
      </c>
      <c r="G214" s="19" t="s">
        <v>1058</v>
      </c>
      <c r="H214" s="18" t="s">
        <v>1059</v>
      </c>
      <c r="I214" s="5">
        <v>51.45</v>
      </c>
      <c r="J214" s="8">
        <f t="shared" si="44"/>
        <v>55.34</v>
      </c>
      <c r="K214" s="8">
        <v>0</v>
      </c>
      <c r="L214" s="8">
        <v>55.34</v>
      </c>
      <c r="M214" s="8">
        <f t="shared" si="45"/>
        <v>55.34</v>
      </c>
      <c r="N214" s="8">
        <v>55.34</v>
      </c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 t="s">
        <v>36</v>
      </c>
      <c r="AA214" s="5" t="s">
        <v>165</v>
      </c>
    </row>
    <row r="215" spans="1:27" s="10" customFormat="1" ht="39" customHeight="1">
      <c r="A215" s="5">
        <v>208</v>
      </c>
      <c r="B215" s="34"/>
      <c r="C215" s="6" t="s">
        <v>30</v>
      </c>
      <c r="D215" s="6" t="s">
        <v>1051</v>
      </c>
      <c r="E215" s="6" t="s">
        <v>1052</v>
      </c>
      <c r="F215" s="6" t="s">
        <v>1053</v>
      </c>
      <c r="G215" s="19" t="s">
        <v>1054</v>
      </c>
      <c r="H215" s="18" t="s">
        <v>648</v>
      </c>
      <c r="I215" s="5">
        <v>85.48</v>
      </c>
      <c r="J215" s="8">
        <v>103.93</v>
      </c>
      <c r="K215" s="8">
        <v>0</v>
      </c>
      <c r="L215" s="8">
        <v>103.93</v>
      </c>
      <c r="M215" s="8">
        <v>103.93</v>
      </c>
      <c r="N215" s="8">
        <v>103.93</v>
      </c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 t="s">
        <v>36</v>
      </c>
      <c r="AA215" s="5" t="s">
        <v>165</v>
      </c>
    </row>
    <row r="216" spans="1:27" s="10" customFormat="1" ht="39" customHeight="1">
      <c r="A216" s="5">
        <v>209</v>
      </c>
      <c r="B216" s="34"/>
      <c r="C216" s="6" t="s">
        <v>30</v>
      </c>
      <c r="D216" s="6" t="s">
        <v>1060</v>
      </c>
      <c r="E216" s="6" t="s">
        <v>1061</v>
      </c>
      <c r="F216" s="6" t="s">
        <v>1062</v>
      </c>
      <c r="G216" s="19" t="s">
        <v>1063</v>
      </c>
      <c r="H216" s="18" t="s">
        <v>1064</v>
      </c>
      <c r="I216" s="5">
        <v>152.87799999999999</v>
      </c>
      <c r="J216" s="8">
        <v>157.31</v>
      </c>
      <c r="K216" s="8">
        <v>0</v>
      </c>
      <c r="L216" s="8">
        <v>157.31</v>
      </c>
      <c r="M216" s="8">
        <v>157.31</v>
      </c>
      <c r="N216" s="8">
        <v>157.31</v>
      </c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 t="s">
        <v>36</v>
      </c>
      <c r="AA216" s="5" t="s">
        <v>1065</v>
      </c>
    </row>
    <row r="217" spans="1:27" s="10" customFormat="1" ht="39" customHeight="1">
      <c r="A217" s="5">
        <v>210</v>
      </c>
      <c r="B217" s="34"/>
      <c r="C217" s="6" t="s">
        <v>30</v>
      </c>
      <c r="D217" s="6" t="s">
        <v>245</v>
      </c>
      <c r="E217" s="6" t="s">
        <v>1066</v>
      </c>
      <c r="F217" s="6" t="s">
        <v>247</v>
      </c>
      <c r="G217" s="22" t="s">
        <v>1067</v>
      </c>
      <c r="H217" s="18" t="s">
        <v>1068</v>
      </c>
      <c r="I217" s="5">
        <v>298.60000000000002</v>
      </c>
      <c r="J217" s="8">
        <v>299.24</v>
      </c>
      <c r="K217" s="8">
        <v>0</v>
      </c>
      <c r="L217" s="8">
        <v>299.24</v>
      </c>
      <c r="M217" s="8">
        <f>N217+O217</f>
        <v>299.24</v>
      </c>
      <c r="N217" s="8">
        <v>114.87</v>
      </c>
      <c r="O217" s="5">
        <v>184.37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 t="s">
        <v>36</v>
      </c>
      <c r="AA217" s="5" t="s">
        <v>165</v>
      </c>
    </row>
    <row r="218" spans="1:27" s="10" customFormat="1" ht="47.1" customHeight="1">
      <c r="A218" s="5">
        <v>211</v>
      </c>
      <c r="B218" s="29" t="s">
        <v>1069</v>
      </c>
      <c r="C218" s="6" t="s">
        <v>30</v>
      </c>
      <c r="D218" s="6" t="s">
        <v>1070</v>
      </c>
      <c r="E218" s="6" t="s">
        <v>1071</v>
      </c>
      <c r="F218" s="6" t="s">
        <v>1072</v>
      </c>
      <c r="G218" s="19" t="s">
        <v>1073</v>
      </c>
      <c r="H218" s="18" t="s">
        <v>833</v>
      </c>
      <c r="I218" s="5">
        <v>219.4</v>
      </c>
      <c r="J218" s="8">
        <f t="shared" ref="J218:J230" si="46">K218+L218</f>
        <v>219.4</v>
      </c>
      <c r="K218" s="8">
        <v>219.4</v>
      </c>
      <c r="L218" s="8">
        <v>0</v>
      </c>
      <c r="M218" s="8">
        <f t="shared" ref="M218:M246" si="47">SUM(N218:Y218)</f>
        <v>219.4</v>
      </c>
      <c r="N218" s="8">
        <v>219.4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 t="s">
        <v>1074</v>
      </c>
      <c r="AA218" s="5" t="s">
        <v>1075</v>
      </c>
    </row>
    <row r="219" spans="1:27" s="10" customFormat="1" ht="45" customHeight="1">
      <c r="A219" s="5">
        <v>212</v>
      </c>
      <c r="B219" s="29"/>
      <c r="C219" s="6" t="s">
        <v>30</v>
      </c>
      <c r="D219" s="6" t="s">
        <v>1076</v>
      </c>
      <c r="E219" s="6" t="s">
        <v>1077</v>
      </c>
      <c r="F219" s="18" t="s">
        <v>1078</v>
      </c>
      <c r="G219" s="19" t="s">
        <v>1079</v>
      </c>
      <c r="H219" s="18" t="s">
        <v>1080</v>
      </c>
      <c r="I219" s="5">
        <v>77</v>
      </c>
      <c r="J219" s="8">
        <f t="shared" si="46"/>
        <v>74.97</v>
      </c>
      <c r="K219" s="8">
        <v>0</v>
      </c>
      <c r="L219" s="8">
        <v>74.97</v>
      </c>
      <c r="M219" s="8">
        <f t="shared" si="47"/>
        <v>74.97</v>
      </c>
      <c r="N219" s="8">
        <v>74.97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 t="s">
        <v>1074</v>
      </c>
      <c r="AA219" s="5" t="s">
        <v>1075</v>
      </c>
    </row>
    <row r="220" spans="1:27" s="10" customFormat="1" ht="44.1" customHeight="1">
      <c r="A220" s="5">
        <v>213</v>
      </c>
      <c r="B220" s="29"/>
      <c r="C220" s="6" t="s">
        <v>30</v>
      </c>
      <c r="D220" s="6" t="s">
        <v>1081</v>
      </c>
      <c r="E220" s="6" t="s">
        <v>1082</v>
      </c>
      <c r="F220" s="18" t="s">
        <v>1083</v>
      </c>
      <c r="G220" s="19" t="s">
        <v>1084</v>
      </c>
      <c r="H220" s="18" t="s">
        <v>1085</v>
      </c>
      <c r="I220" s="5">
        <v>73.28</v>
      </c>
      <c r="J220" s="8">
        <v>73.42</v>
      </c>
      <c r="K220" s="8">
        <v>0</v>
      </c>
      <c r="L220" s="8">
        <f t="shared" ref="L220:L225" si="48">J220</f>
        <v>73.42</v>
      </c>
      <c r="M220" s="8">
        <f t="shared" ref="M220:M225" si="49">J220</f>
        <v>73.42</v>
      </c>
      <c r="N220" s="8">
        <f t="shared" ref="N220:N225" si="50">J220</f>
        <v>73.42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 t="s">
        <v>1074</v>
      </c>
      <c r="AA220" s="5" t="s">
        <v>1075</v>
      </c>
    </row>
    <row r="221" spans="1:27" s="10" customFormat="1" ht="39.950000000000003" customHeight="1">
      <c r="A221" s="5">
        <v>214</v>
      </c>
      <c r="B221" s="29"/>
      <c r="C221" s="6" t="s">
        <v>30</v>
      </c>
      <c r="D221" s="6" t="s">
        <v>1086</v>
      </c>
      <c r="E221" s="6" t="s">
        <v>1087</v>
      </c>
      <c r="F221" s="18" t="s">
        <v>1088</v>
      </c>
      <c r="G221" s="19" t="s">
        <v>1089</v>
      </c>
      <c r="H221" s="18" t="s">
        <v>1090</v>
      </c>
      <c r="I221" s="5">
        <v>88.51</v>
      </c>
      <c r="J221" s="8">
        <v>89.15</v>
      </c>
      <c r="K221" s="8">
        <v>0</v>
      </c>
      <c r="L221" s="8">
        <f t="shared" si="48"/>
        <v>89.15</v>
      </c>
      <c r="M221" s="8">
        <f t="shared" si="49"/>
        <v>89.15</v>
      </c>
      <c r="N221" s="8">
        <f t="shared" si="50"/>
        <v>89.15</v>
      </c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 t="s">
        <v>1074</v>
      </c>
      <c r="AA221" s="5" t="s">
        <v>1075</v>
      </c>
    </row>
    <row r="222" spans="1:27" s="10" customFormat="1" ht="42" customHeight="1">
      <c r="A222" s="5">
        <v>215</v>
      </c>
      <c r="B222" s="29"/>
      <c r="C222" s="6" t="s">
        <v>30</v>
      </c>
      <c r="D222" s="6" t="s">
        <v>1091</v>
      </c>
      <c r="E222" s="6" t="s">
        <v>1092</v>
      </c>
      <c r="F222" s="18" t="s">
        <v>1093</v>
      </c>
      <c r="G222" s="19" t="s">
        <v>1094</v>
      </c>
      <c r="H222" s="18" t="s">
        <v>1095</v>
      </c>
      <c r="I222" s="5">
        <v>201.51</v>
      </c>
      <c r="J222" s="8">
        <f t="shared" si="46"/>
        <v>201.24</v>
      </c>
      <c r="K222" s="8">
        <v>201.24</v>
      </c>
      <c r="L222" s="8">
        <v>0</v>
      </c>
      <c r="M222" s="8">
        <f t="shared" si="47"/>
        <v>201.24</v>
      </c>
      <c r="N222" s="8">
        <v>201.24</v>
      </c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 t="s">
        <v>1074</v>
      </c>
      <c r="AA222" s="5" t="s">
        <v>1075</v>
      </c>
    </row>
    <row r="223" spans="1:27" s="10" customFormat="1" ht="39.950000000000003" customHeight="1">
      <c r="A223" s="5">
        <v>216</v>
      </c>
      <c r="B223" s="29"/>
      <c r="C223" s="6" t="s">
        <v>30</v>
      </c>
      <c r="D223" s="6" t="s">
        <v>1096</v>
      </c>
      <c r="E223" s="6" t="s">
        <v>1097</v>
      </c>
      <c r="F223" s="18" t="s">
        <v>1098</v>
      </c>
      <c r="G223" s="19" t="s">
        <v>1099</v>
      </c>
      <c r="H223" s="18" t="s">
        <v>1100</v>
      </c>
      <c r="I223" s="5">
        <v>293</v>
      </c>
      <c r="J223" s="8">
        <f t="shared" si="46"/>
        <v>293.02</v>
      </c>
      <c r="K223" s="8">
        <v>293.02</v>
      </c>
      <c r="L223" s="8">
        <v>0</v>
      </c>
      <c r="M223" s="8">
        <f t="shared" si="47"/>
        <v>293.02</v>
      </c>
      <c r="N223" s="8">
        <v>293.02</v>
      </c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 t="s">
        <v>1074</v>
      </c>
      <c r="AA223" s="5" t="s">
        <v>1075</v>
      </c>
    </row>
    <row r="224" spans="1:27" s="10" customFormat="1" ht="41.1" customHeight="1">
      <c r="A224" s="5">
        <v>217</v>
      </c>
      <c r="B224" s="29"/>
      <c r="C224" s="6" t="s">
        <v>30</v>
      </c>
      <c r="D224" s="6" t="s">
        <v>1101</v>
      </c>
      <c r="E224" s="6" t="s">
        <v>1102</v>
      </c>
      <c r="F224" s="18" t="s">
        <v>1103</v>
      </c>
      <c r="G224" s="19" t="s">
        <v>1104</v>
      </c>
      <c r="H224" s="18" t="s">
        <v>1105</v>
      </c>
      <c r="I224" s="5">
        <v>307</v>
      </c>
      <c r="J224" s="8">
        <f t="shared" si="46"/>
        <v>307.82</v>
      </c>
      <c r="K224" s="8">
        <v>0</v>
      </c>
      <c r="L224" s="8">
        <v>307.82</v>
      </c>
      <c r="M224" s="8">
        <f t="shared" si="47"/>
        <v>307.82</v>
      </c>
      <c r="N224" s="8"/>
      <c r="O224" s="5">
        <v>307.82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 t="s">
        <v>1074</v>
      </c>
      <c r="AA224" s="5" t="s">
        <v>1075</v>
      </c>
    </row>
    <row r="225" spans="1:27" s="10" customFormat="1" ht="47.1" customHeight="1">
      <c r="A225" s="5">
        <v>218</v>
      </c>
      <c r="B225" s="29"/>
      <c r="C225" s="6" t="s">
        <v>30</v>
      </c>
      <c r="D225" s="6" t="s">
        <v>1106</v>
      </c>
      <c r="E225" s="6" t="s">
        <v>1082</v>
      </c>
      <c r="F225" s="18" t="s">
        <v>1107</v>
      </c>
      <c r="G225" s="19" t="s">
        <v>1108</v>
      </c>
      <c r="H225" s="18" t="s">
        <v>1109</v>
      </c>
      <c r="I225" s="5">
        <v>118.5</v>
      </c>
      <c r="J225" s="8">
        <v>120.7</v>
      </c>
      <c r="K225" s="8">
        <v>0</v>
      </c>
      <c r="L225" s="8">
        <f t="shared" si="48"/>
        <v>120.7</v>
      </c>
      <c r="M225" s="8">
        <f t="shared" si="49"/>
        <v>120.7</v>
      </c>
      <c r="N225" s="8">
        <f t="shared" si="50"/>
        <v>120.7</v>
      </c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 t="s">
        <v>1074</v>
      </c>
      <c r="AA225" s="5" t="s">
        <v>1075</v>
      </c>
    </row>
    <row r="226" spans="1:27" s="10" customFormat="1" ht="45" customHeight="1">
      <c r="A226" s="5">
        <v>219</v>
      </c>
      <c r="B226" s="29"/>
      <c r="C226" s="6" t="s">
        <v>30</v>
      </c>
      <c r="D226" s="6" t="s">
        <v>1110</v>
      </c>
      <c r="E226" s="6" t="s">
        <v>1111</v>
      </c>
      <c r="F226" s="18" t="s">
        <v>1112</v>
      </c>
      <c r="G226" s="19" t="s">
        <v>290</v>
      </c>
      <c r="H226" s="18" t="s">
        <v>353</v>
      </c>
      <c r="I226" s="5">
        <v>216</v>
      </c>
      <c r="J226" s="8">
        <f t="shared" si="46"/>
        <v>216.59</v>
      </c>
      <c r="K226" s="8">
        <v>0</v>
      </c>
      <c r="L226" s="8">
        <v>216.59</v>
      </c>
      <c r="M226" s="8">
        <f>S226</f>
        <v>216.59</v>
      </c>
      <c r="N226" s="8"/>
      <c r="O226" s="5"/>
      <c r="P226" s="5"/>
      <c r="Q226" s="5"/>
      <c r="R226" s="5"/>
      <c r="S226" s="5">
        <v>216.59</v>
      </c>
      <c r="T226" s="5"/>
      <c r="U226" s="5"/>
      <c r="V226" s="5"/>
      <c r="W226" s="5"/>
      <c r="X226" s="5"/>
      <c r="Y226" s="5"/>
      <c r="Z226" s="5" t="s">
        <v>1074</v>
      </c>
      <c r="AA226" s="5" t="s">
        <v>1075</v>
      </c>
    </row>
    <row r="227" spans="1:27" s="10" customFormat="1" ht="39" customHeight="1">
      <c r="A227" s="5">
        <v>220</v>
      </c>
      <c r="B227" s="29"/>
      <c r="C227" s="6" t="s">
        <v>30</v>
      </c>
      <c r="D227" s="6" t="s">
        <v>1113</v>
      </c>
      <c r="E227" s="6" t="s">
        <v>1114</v>
      </c>
      <c r="F227" s="18" t="s">
        <v>1115</v>
      </c>
      <c r="G227" s="19" t="s">
        <v>1116</v>
      </c>
      <c r="H227" s="18" t="s">
        <v>1117</v>
      </c>
      <c r="I227" s="5">
        <v>204.09</v>
      </c>
      <c r="J227" s="8">
        <f t="shared" si="46"/>
        <v>204.31</v>
      </c>
      <c r="K227" s="8">
        <v>0</v>
      </c>
      <c r="L227" s="8">
        <v>204.31</v>
      </c>
      <c r="M227" s="8">
        <f t="shared" si="47"/>
        <v>204.31</v>
      </c>
      <c r="N227" s="8">
        <v>204.31</v>
      </c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 t="s">
        <v>1074</v>
      </c>
      <c r="AA227" s="5" t="s">
        <v>1075</v>
      </c>
    </row>
    <row r="228" spans="1:27" s="10" customFormat="1" ht="39.950000000000003" customHeight="1">
      <c r="A228" s="5">
        <v>221</v>
      </c>
      <c r="B228" s="29"/>
      <c r="C228" s="6" t="s">
        <v>30</v>
      </c>
      <c r="D228" s="6" t="s">
        <v>1118</v>
      </c>
      <c r="E228" s="6" t="s">
        <v>1119</v>
      </c>
      <c r="F228" s="18" t="s">
        <v>1120</v>
      </c>
      <c r="G228" s="19" t="s">
        <v>1121</v>
      </c>
      <c r="H228" s="18" t="s">
        <v>1122</v>
      </c>
      <c r="I228" s="5">
        <v>55.3</v>
      </c>
      <c r="J228" s="8">
        <f t="shared" si="46"/>
        <v>55.37</v>
      </c>
      <c r="K228" s="8">
        <v>0</v>
      </c>
      <c r="L228" s="8">
        <v>55.37</v>
      </c>
      <c r="M228" s="8">
        <f t="shared" si="47"/>
        <v>55.37</v>
      </c>
      <c r="N228" s="8">
        <v>55.37</v>
      </c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 t="s">
        <v>1074</v>
      </c>
      <c r="AA228" s="5" t="s">
        <v>1075</v>
      </c>
    </row>
    <row r="229" spans="1:27" s="10" customFormat="1" ht="36.950000000000003" customHeight="1">
      <c r="A229" s="5">
        <v>222</v>
      </c>
      <c r="B229" s="29" t="s">
        <v>1123</v>
      </c>
      <c r="C229" s="6" t="s">
        <v>30</v>
      </c>
      <c r="D229" s="6" t="s">
        <v>1124</v>
      </c>
      <c r="E229" s="6" t="s">
        <v>1125</v>
      </c>
      <c r="F229" s="18" t="s">
        <v>1126</v>
      </c>
      <c r="G229" s="19" t="s">
        <v>1127</v>
      </c>
      <c r="H229" s="6" t="s">
        <v>838</v>
      </c>
      <c r="I229" s="5">
        <v>107.03</v>
      </c>
      <c r="J229" s="8">
        <f t="shared" si="46"/>
        <v>108.58</v>
      </c>
      <c r="K229" s="8">
        <v>6.16</v>
      </c>
      <c r="L229" s="8">
        <v>102.42</v>
      </c>
      <c r="M229" s="8">
        <f t="shared" si="47"/>
        <v>108.58</v>
      </c>
      <c r="N229" s="8">
        <v>108.58</v>
      </c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 t="s">
        <v>73</v>
      </c>
      <c r="AA229" s="5" t="s">
        <v>787</v>
      </c>
    </row>
    <row r="230" spans="1:27" s="10" customFormat="1" ht="42" customHeight="1">
      <c r="A230" s="5">
        <v>223</v>
      </c>
      <c r="B230" s="29"/>
      <c r="C230" s="6" t="s">
        <v>30</v>
      </c>
      <c r="D230" s="6" t="s">
        <v>1128</v>
      </c>
      <c r="E230" s="6" t="s">
        <v>1129</v>
      </c>
      <c r="F230" s="19" t="s">
        <v>1130</v>
      </c>
      <c r="G230" s="19" t="s">
        <v>1131</v>
      </c>
      <c r="H230" s="6" t="s">
        <v>1132</v>
      </c>
      <c r="I230" s="5">
        <v>81.2</v>
      </c>
      <c r="J230" s="8">
        <f t="shared" si="46"/>
        <v>88.66</v>
      </c>
      <c r="K230" s="8">
        <v>0</v>
      </c>
      <c r="L230" s="8">
        <v>88.66</v>
      </c>
      <c r="M230" s="8">
        <f t="shared" si="47"/>
        <v>88.66</v>
      </c>
      <c r="N230" s="8">
        <v>78.02</v>
      </c>
      <c r="O230" s="5">
        <v>10.64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 t="s">
        <v>73</v>
      </c>
      <c r="AA230" s="5" t="s">
        <v>787</v>
      </c>
    </row>
    <row r="231" spans="1:27" s="10" customFormat="1" ht="42" customHeight="1">
      <c r="A231" s="5">
        <v>224</v>
      </c>
      <c r="B231" s="29"/>
      <c r="C231" s="6" t="s">
        <v>30</v>
      </c>
      <c r="D231" s="6" t="s">
        <v>1133</v>
      </c>
      <c r="E231" s="6" t="s">
        <v>1134</v>
      </c>
      <c r="F231" s="18" t="s">
        <v>1135</v>
      </c>
      <c r="G231" s="19" t="s">
        <v>1136</v>
      </c>
      <c r="H231" s="6" t="s">
        <v>1137</v>
      </c>
      <c r="I231" s="5">
        <v>70.45</v>
      </c>
      <c r="J231" s="8">
        <v>67.319999999999993</v>
      </c>
      <c r="K231" s="8">
        <v>4.7</v>
      </c>
      <c r="L231" s="8">
        <v>62.62</v>
      </c>
      <c r="M231" s="8">
        <f t="shared" si="47"/>
        <v>67.319999999999993</v>
      </c>
      <c r="N231" s="8">
        <v>67.319999999999993</v>
      </c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 t="s">
        <v>73</v>
      </c>
      <c r="AA231" s="5" t="s">
        <v>601</v>
      </c>
    </row>
    <row r="232" spans="1:27" s="10" customFormat="1" ht="39" customHeight="1">
      <c r="A232" s="5">
        <v>225</v>
      </c>
      <c r="B232" s="29"/>
      <c r="C232" s="6" t="s">
        <v>30</v>
      </c>
      <c r="D232" s="6" t="s">
        <v>1138</v>
      </c>
      <c r="E232" s="6" t="s">
        <v>1139</v>
      </c>
      <c r="F232" s="18" t="s">
        <v>1140</v>
      </c>
      <c r="G232" s="19" t="s">
        <v>1141</v>
      </c>
      <c r="H232" s="6" t="s">
        <v>1142</v>
      </c>
      <c r="I232" s="5">
        <v>102.06</v>
      </c>
      <c r="J232" s="8">
        <f t="shared" ref="J232:J239" si="51">K232+L232</f>
        <v>102.28</v>
      </c>
      <c r="K232" s="8">
        <v>3.65</v>
      </c>
      <c r="L232" s="8">
        <v>98.63</v>
      </c>
      <c r="M232" s="8">
        <f t="shared" si="47"/>
        <v>102.28</v>
      </c>
      <c r="N232" s="8">
        <v>91.75</v>
      </c>
      <c r="O232" s="5">
        <v>10.53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 t="s">
        <v>73</v>
      </c>
      <c r="AA232" s="5" t="s">
        <v>787</v>
      </c>
    </row>
    <row r="233" spans="1:27" s="10" customFormat="1" ht="36" customHeight="1">
      <c r="A233" s="5">
        <v>226</v>
      </c>
      <c r="B233" s="29"/>
      <c r="C233" s="6" t="s">
        <v>30</v>
      </c>
      <c r="D233" s="6" t="s">
        <v>1143</v>
      </c>
      <c r="E233" s="6" t="s">
        <v>1144</v>
      </c>
      <c r="F233" s="6" t="s">
        <v>1145</v>
      </c>
      <c r="G233" s="19" t="s">
        <v>1146</v>
      </c>
      <c r="H233" s="6" t="s">
        <v>1147</v>
      </c>
      <c r="I233" s="5">
        <v>410.6</v>
      </c>
      <c r="J233" s="8">
        <f t="shared" si="51"/>
        <v>410.01</v>
      </c>
      <c r="K233" s="8">
        <v>4.5999999999999996</v>
      </c>
      <c r="L233" s="8">
        <v>405.41</v>
      </c>
      <c r="M233" s="8">
        <f t="shared" si="47"/>
        <v>410.01</v>
      </c>
      <c r="N233" s="8">
        <v>410.01</v>
      </c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 t="s">
        <v>73</v>
      </c>
      <c r="AA233" s="5" t="s">
        <v>787</v>
      </c>
    </row>
    <row r="234" spans="1:27" s="10" customFormat="1" ht="38.1" customHeight="1">
      <c r="A234" s="5">
        <v>227</v>
      </c>
      <c r="B234" s="29"/>
      <c r="C234" s="6" t="s">
        <v>30</v>
      </c>
      <c r="D234" s="6" t="s">
        <v>1148</v>
      </c>
      <c r="E234" s="6" t="s">
        <v>1149</v>
      </c>
      <c r="F234" s="18" t="s">
        <v>1150</v>
      </c>
      <c r="G234" s="19" t="s">
        <v>1151</v>
      </c>
      <c r="H234" s="6" t="s">
        <v>1152</v>
      </c>
      <c r="I234" s="5">
        <v>84.09</v>
      </c>
      <c r="J234" s="8">
        <f t="shared" si="51"/>
        <v>83.4</v>
      </c>
      <c r="K234" s="8">
        <v>4.43</v>
      </c>
      <c r="L234" s="8">
        <v>78.97</v>
      </c>
      <c r="M234" s="8">
        <f t="shared" si="47"/>
        <v>83.4</v>
      </c>
      <c r="N234" s="8">
        <v>63.43</v>
      </c>
      <c r="O234" s="5">
        <v>19.97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 t="s">
        <v>73</v>
      </c>
      <c r="AA234" s="5" t="s">
        <v>787</v>
      </c>
    </row>
    <row r="235" spans="1:27" s="10" customFormat="1" ht="36" customHeight="1">
      <c r="A235" s="5">
        <v>228</v>
      </c>
      <c r="B235" s="29"/>
      <c r="C235" s="6" t="s">
        <v>30</v>
      </c>
      <c r="D235" s="6" t="s">
        <v>1153</v>
      </c>
      <c r="E235" s="6" t="s">
        <v>1149</v>
      </c>
      <c r="F235" s="18" t="s">
        <v>1154</v>
      </c>
      <c r="G235" s="19" t="s">
        <v>1155</v>
      </c>
      <c r="H235" s="6" t="s">
        <v>1156</v>
      </c>
      <c r="I235" s="5">
        <v>87.54</v>
      </c>
      <c r="J235" s="8">
        <f t="shared" si="51"/>
        <v>97.05</v>
      </c>
      <c r="K235" s="8">
        <v>3.09</v>
      </c>
      <c r="L235" s="8">
        <v>93.96</v>
      </c>
      <c r="M235" s="8">
        <f t="shared" si="47"/>
        <v>97.05</v>
      </c>
      <c r="N235" s="8">
        <v>76.52</v>
      </c>
      <c r="O235" s="5">
        <v>20.53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 t="s">
        <v>73</v>
      </c>
      <c r="AA235" s="5" t="s">
        <v>787</v>
      </c>
    </row>
    <row r="236" spans="1:27" s="10" customFormat="1" ht="30" customHeight="1">
      <c r="A236" s="5">
        <v>229</v>
      </c>
      <c r="B236" s="29"/>
      <c r="C236" s="6" t="s">
        <v>30</v>
      </c>
      <c r="D236" s="6" t="s">
        <v>1157</v>
      </c>
      <c r="E236" s="6" t="s">
        <v>1158</v>
      </c>
      <c r="F236" s="18" t="s">
        <v>1159</v>
      </c>
      <c r="G236" s="19" t="s">
        <v>1160</v>
      </c>
      <c r="H236" s="6" t="s">
        <v>1161</v>
      </c>
      <c r="I236" s="5">
        <v>183.7</v>
      </c>
      <c r="J236" s="8">
        <v>185.39</v>
      </c>
      <c r="K236" s="8">
        <v>12.5</v>
      </c>
      <c r="L236" s="8">
        <f>J236-K236</f>
        <v>172.89</v>
      </c>
      <c r="M236" s="8">
        <f t="shared" si="47"/>
        <v>185.39</v>
      </c>
      <c r="N236" s="8">
        <v>185.39</v>
      </c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 t="s">
        <v>73</v>
      </c>
      <c r="AA236" s="5" t="s">
        <v>787</v>
      </c>
    </row>
    <row r="237" spans="1:27" s="10" customFormat="1" ht="30" customHeight="1">
      <c r="A237" s="5">
        <v>230</v>
      </c>
      <c r="B237" s="29"/>
      <c r="C237" s="6" t="s">
        <v>678</v>
      </c>
      <c r="D237" s="6" t="s">
        <v>1162</v>
      </c>
      <c r="E237" s="6" t="s">
        <v>1163</v>
      </c>
      <c r="F237" s="18" t="s">
        <v>1164</v>
      </c>
      <c r="G237" s="19" t="s">
        <v>1165</v>
      </c>
      <c r="H237" s="6" t="s">
        <v>1166</v>
      </c>
      <c r="I237" s="5">
        <v>534.13</v>
      </c>
      <c r="J237" s="8">
        <f t="shared" si="51"/>
        <v>534.58000000000004</v>
      </c>
      <c r="K237" s="8">
        <v>0</v>
      </c>
      <c r="L237" s="8">
        <v>534.58000000000004</v>
      </c>
      <c r="M237" s="8">
        <f t="shared" si="47"/>
        <v>534.58000000000004</v>
      </c>
      <c r="N237" s="8">
        <v>534.58000000000004</v>
      </c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 t="s">
        <v>73</v>
      </c>
      <c r="AA237" s="5" t="s">
        <v>601</v>
      </c>
    </row>
    <row r="238" spans="1:27" s="10" customFormat="1" ht="38.1" customHeight="1">
      <c r="A238" s="5">
        <v>231</v>
      </c>
      <c r="B238" s="29"/>
      <c r="C238" s="6" t="s">
        <v>30</v>
      </c>
      <c r="D238" s="6" t="s">
        <v>1167</v>
      </c>
      <c r="E238" s="6" t="s">
        <v>1168</v>
      </c>
      <c r="F238" s="18" t="s">
        <v>1169</v>
      </c>
      <c r="G238" s="19" t="s">
        <v>1170</v>
      </c>
      <c r="H238" s="6" t="s">
        <v>1171</v>
      </c>
      <c r="I238" s="5">
        <v>134.35</v>
      </c>
      <c r="J238" s="8">
        <f t="shared" si="51"/>
        <v>134.41999999999999</v>
      </c>
      <c r="K238" s="8">
        <v>3.15</v>
      </c>
      <c r="L238" s="8">
        <v>131.27000000000001</v>
      </c>
      <c r="M238" s="8">
        <f t="shared" si="47"/>
        <v>134.41999999999999</v>
      </c>
      <c r="N238" s="8">
        <v>134.41999999999999</v>
      </c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 t="s">
        <v>73</v>
      </c>
      <c r="AA238" s="5" t="s">
        <v>787</v>
      </c>
    </row>
    <row r="239" spans="1:27" s="10" customFormat="1" ht="30" customHeight="1">
      <c r="A239" s="5">
        <v>232</v>
      </c>
      <c r="B239" s="29"/>
      <c r="C239" s="6" t="s">
        <v>30</v>
      </c>
      <c r="D239" s="6" t="s">
        <v>1172</v>
      </c>
      <c r="E239" s="6" t="s">
        <v>1173</v>
      </c>
      <c r="F239" s="18" t="s">
        <v>1174</v>
      </c>
      <c r="G239" s="19" t="s">
        <v>1175</v>
      </c>
      <c r="H239" s="6" t="s">
        <v>1176</v>
      </c>
      <c r="I239" s="5">
        <v>81.540000000000006</v>
      </c>
      <c r="J239" s="8">
        <f t="shared" si="51"/>
        <v>83.31</v>
      </c>
      <c r="K239" s="8">
        <v>3.18</v>
      </c>
      <c r="L239" s="8">
        <v>80.13</v>
      </c>
      <c r="M239" s="8">
        <f t="shared" si="47"/>
        <v>83.31</v>
      </c>
      <c r="N239" s="8">
        <v>83.31</v>
      </c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 t="s">
        <v>73</v>
      </c>
      <c r="AA239" s="5" t="s">
        <v>751</v>
      </c>
    </row>
    <row r="240" spans="1:27" s="10" customFormat="1" ht="30" customHeight="1">
      <c r="A240" s="5">
        <v>233</v>
      </c>
      <c r="B240" s="29"/>
      <c r="C240" s="6" t="s">
        <v>30</v>
      </c>
      <c r="D240" s="6" t="s">
        <v>1177</v>
      </c>
      <c r="E240" s="6" t="s">
        <v>1178</v>
      </c>
      <c r="F240" s="18" t="s">
        <v>1179</v>
      </c>
      <c r="G240" s="19" t="s">
        <v>1180</v>
      </c>
      <c r="H240" s="6" t="s">
        <v>1181</v>
      </c>
      <c r="I240" s="5">
        <v>57.35</v>
      </c>
      <c r="J240" s="8">
        <v>57.42</v>
      </c>
      <c r="K240" s="8">
        <v>3.65</v>
      </c>
      <c r="L240" s="8">
        <v>53.77</v>
      </c>
      <c r="M240" s="8">
        <f t="shared" si="47"/>
        <v>57.42</v>
      </c>
      <c r="N240" s="8">
        <v>57.42</v>
      </c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 t="s">
        <v>73</v>
      </c>
      <c r="AA240" s="5" t="s">
        <v>601</v>
      </c>
    </row>
    <row r="241" spans="1:27" s="10" customFormat="1" ht="30" customHeight="1">
      <c r="A241" s="5">
        <v>234</v>
      </c>
      <c r="B241" s="29"/>
      <c r="C241" s="6" t="s">
        <v>30</v>
      </c>
      <c r="D241" s="6" t="s">
        <v>1182</v>
      </c>
      <c r="E241" s="6" t="s">
        <v>1134</v>
      </c>
      <c r="F241" s="18" t="s">
        <v>1183</v>
      </c>
      <c r="G241" s="19" t="s">
        <v>1184</v>
      </c>
      <c r="H241" s="6" t="s">
        <v>1185</v>
      </c>
      <c r="I241" s="5">
        <v>111.51</v>
      </c>
      <c r="J241" s="8">
        <v>114.13</v>
      </c>
      <c r="K241" s="8">
        <v>0</v>
      </c>
      <c r="L241" s="8">
        <v>114.13</v>
      </c>
      <c r="M241" s="8">
        <f t="shared" si="47"/>
        <v>114.13</v>
      </c>
      <c r="N241" s="8">
        <v>114.13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 t="s">
        <v>73</v>
      </c>
      <c r="AA241" s="5" t="s">
        <v>601</v>
      </c>
    </row>
    <row r="242" spans="1:27" s="10" customFormat="1" ht="30" customHeight="1">
      <c r="A242" s="5">
        <v>235</v>
      </c>
      <c r="B242" s="29"/>
      <c r="C242" s="6" t="s">
        <v>30</v>
      </c>
      <c r="D242" s="6" t="s">
        <v>1186</v>
      </c>
      <c r="E242" s="6" t="s">
        <v>1187</v>
      </c>
      <c r="F242" s="18" t="s">
        <v>1188</v>
      </c>
      <c r="G242" s="19" t="s">
        <v>1189</v>
      </c>
      <c r="H242" s="6" t="s">
        <v>1190</v>
      </c>
      <c r="I242" s="5">
        <v>53.53</v>
      </c>
      <c r="J242" s="8">
        <f t="shared" ref="J242:J246" si="52">K242+L242</f>
        <v>53.27</v>
      </c>
      <c r="K242" s="8">
        <v>0</v>
      </c>
      <c r="L242" s="8">
        <v>53.27</v>
      </c>
      <c r="M242" s="8">
        <f t="shared" si="47"/>
        <v>53.27</v>
      </c>
      <c r="N242" s="8">
        <v>53.27</v>
      </c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 t="s">
        <v>73</v>
      </c>
      <c r="AA242" s="5" t="s">
        <v>601</v>
      </c>
    </row>
    <row r="243" spans="1:27" s="10" customFormat="1" ht="30" customHeight="1">
      <c r="A243" s="5">
        <v>236</v>
      </c>
      <c r="B243" s="29"/>
      <c r="C243" s="6" t="s">
        <v>30</v>
      </c>
      <c r="D243" s="5" t="s">
        <v>1191</v>
      </c>
      <c r="E243" s="5" t="s">
        <v>1192</v>
      </c>
      <c r="F243" s="14" t="s">
        <v>1193</v>
      </c>
      <c r="G243" s="17" t="s">
        <v>1194</v>
      </c>
      <c r="H243" s="5" t="s">
        <v>1195</v>
      </c>
      <c r="I243" s="5">
        <v>203.14099999999999</v>
      </c>
      <c r="J243" s="8">
        <f t="shared" si="52"/>
        <v>204.84</v>
      </c>
      <c r="K243" s="8">
        <v>0</v>
      </c>
      <c r="L243" s="8">
        <v>204.84</v>
      </c>
      <c r="M243" s="8">
        <f t="shared" si="47"/>
        <v>204.84</v>
      </c>
      <c r="N243" s="8">
        <v>104.32</v>
      </c>
      <c r="O243" s="5"/>
      <c r="P243" s="5"/>
      <c r="Q243" s="5"/>
      <c r="R243" s="5"/>
      <c r="S243" s="5">
        <v>100.52</v>
      </c>
      <c r="T243" s="5"/>
      <c r="U243" s="5"/>
      <c r="V243" s="5"/>
      <c r="W243" s="5"/>
      <c r="X243" s="5"/>
      <c r="Y243" s="5"/>
      <c r="Z243" s="5" t="s">
        <v>73</v>
      </c>
      <c r="AA243" s="5" t="s">
        <v>787</v>
      </c>
    </row>
    <row r="244" spans="1:27" s="10" customFormat="1" ht="30" customHeight="1">
      <c r="A244" s="5">
        <v>237</v>
      </c>
      <c r="B244" s="29"/>
      <c r="C244" s="6" t="s">
        <v>30</v>
      </c>
      <c r="D244" s="5" t="s">
        <v>1196</v>
      </c>
      <c r="E244" s="5" t="s">
        <v>1197</v>
      </c>
      <c r="F244" s="14" t="s">
        <v>1198</v>
      </c>
      <c r="G244" s="17" t="s">
        <v>1199</v>
      </c>
      <c r="H244" s="5" t="s">
        <v>742</v>
      </c>
      <c r="I244" s="5">
        <v>159.10499999999999</v>
      </c>
      <c r="J244" s="8">
        <f t="shared" si="52"/>
        <v>160.33000000000001</v>
      </c>
      <c r="K244" s="8">
        <v>0</v>
      </c>
      <c r="L244" s="8">
        <v>160.33000000000001</v>
      </c>
      <c r="M244" s="8">
        <f t="shared" si="47"/>
        <v>160.33000000000001</v>
      </c>
      <c r="N244" s="8">
        <v>152.43</v>
      </c>
      <c r="O244" s="5"/>
      <c r="P244" s="5"/>
      <c r="Q244" s="5"/>
      <c r="R244" s="5"/>
      <c r="S244" s="5"/>
      <c r="T244" s="5"/>
      <c r="U244" s="5"/>
      <c r="V244" s="5">
        <v>7.9</v>
      </c>
      <c r="W244" s="5"/>
      <c r="X244" s="5"/>
      <c r="Y244" s="5"/>
      <c r="Z244" s="5" t="s">
        <v>73</v>
      </c>
      <c r="AA244" s="5" t="s">
        <v>787</v>
      </c>
    </row>
    <row r="245" spans="1:27" s="10" customFormat="1" ht="30" customHeight="1">
      <c r="A245" s="5">
        <v>238</v>
      </c>
      <c r="B245" s="29"/>
      <c r="C245" s="6" t="s">
        <v>30</v>
      </c>
      <c r="D245" s="5" t="s">
        <v>1200</v>
      </c>
      <c r="E245" s="5" t="s">
        <v>1201</v>
      </c>
      <c r="F245" s="14" t="s">
        <v>1202</v>
      </c>
      <c r="G245" s="17" t="s">
        <v>1203</v>
      </c>
      <c r="H245" s="5" t="s">
        <v>1204</v>
      </c>
      <c r="I245" s="5">
        <v>89.218000000000004</v>
      </c>
      <c r="J245" s="8">
        <f t="shared" si="52"/>
        <v>89.42</v>
      </c>
      <c r="K245" s="8">
        <v>0</v>
      </c>
      <c r="L245" s="8">
        <v>89.42</v>
      </c>
      <c r="M245" s="8">
        <f t="shared" si="47"/>
        <v>89.42</v>
      </c>
      <c r="N245" s="8">
        <v>89.42</v>
      </c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 t="s">
        <v>73</v>
      </c>
      <c r="AA245" s="5" t="s">
        <v>787</v>
      </c>
    </row>
    <row r="246" spans="1:27" s="10" customFormat="1" ht="30" customHeight="1">
      <c r="A246" s="5">
        <v>239</v>
      </c>
      <c r="B246" s="29"/>
      <c r="C246" s="6" t="s">
        <v>30</v>
      </c>
      <c r="D246" s="5" t="s">
        <v>1205</v>
      </c>
      <c r="E246" s="5" t="s">
        <v>1206</v>
      </c>
      <c r="F246" s="14" t="s">
        <v>1207</v>
      </c>
      <c r="G246" s="17" t="s">
        <v>1208</v>
      </c>
      <c r="H246" s="5" t="s">
        <v>1209</v>
      </c>
      <c r="I246" s="5">
        <v>69.819999999999993</v>
      </c>
      <c r="J246" s="8">
        <f t="shared" si="52"/>
        <v>70.31</v>
      </c>
      <c r="K246" s="8">
        <v>6.1</v>
      </c>
      <c r="L246" s="8">
        <v>64.209999999999994</v>
      </c>
      <c r="M246" s="8">
        <f t="shared" si="47"/>
        <v>70.31</v>
      </c>
      <c r="N246" s="8">
        <v>70.31</v>
      </c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 t="s">
        <v>73</v>
      </c>
      <c r="AA246" s="5" t="s">
        <v>787</v>
      </c>
    </row>
    <row r="247" spans="1:27" s="10" customFormat="1" ht="45.95" customHeight="1">
      <c r="A247" s="5">
        <v>240</v>
      </c>
      <c r="B247" s="29" t="s">
        <v>1210</v>
      </c>
      <c r="C247" s="5" t="s">
        <v>678</v>
      </c>
      <c r="D247" s="5" t="s">
        <v>1211</v>
      </c>
      <c r="E247" s="14" t="s">
        <v>1212</v>
      </c>
      <c r="F247" s="14" t="s">
        <v>1213</v>
      </c>
      <c r="G247" s="5" t="s">
        <v>1214</v>
      </c>
      <c r="H247" s="5" t="s">
        <v>1215</v>
      </c>
      <c r="I247" s="5">
        <v>1667.402</v>
      </c>
      <c r="J247" s="8">
        <v>1667.49</v>
      </c>
      <c r="K247" s="8">
        <v>0</v>
      </c>
      <c r="L247" s="8">
        <f>J247</f>
        <v>1667.49</v>
      </c>
      <c r="M247" s="8">
        <f>N247</f>
        <v>1667.49</v>
      </c>
      <c r="N247" s="8">
        <f>L247</f>
        <v>1667.49</v>
      </c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 t="s">
        <v>36</v>
      </c>
      <c r="AA247" s="5" t="s">
        <v>1216</v>
      </c>
    </row>
    <row r="248" spans="1:27" s="10" customFormat="1" ht="45.95" customHeight="1">
      <c r="A248" s="5">
        <v>241</v>
      </c>
      <c r="B248" s="29"/>
      <c r="C248" s="5" t="s">
        <v>30</v>
      </c>
      <c r="D248" s="5" t="s">
        <v>1217</v>
      </c>
      <c r="E248" s="14" t="s">
        <v>1218</v>
      </c>
      <c r="F248" s="14" t="s">
        <v>1219</v>
      </c>
      <c r="G248" s="5" t="s">
        <v>1220</v>
      </c>
      <c r="H248" s="5" t="s">
        <v>1147</v>
      </c>
      <c r="I248" s="5">
        <v>275</v>
      </c>
      <c r="J248" s="8">
        <v>218.17</v>
      </c>
      <c r="K248" s="8">
        <v>0</v>
      </c>
      <c r="L248" s="8">
        <v>218.17</v>
      </c>
      <c r="M248" s="8">
        <f>N248+O248+S248</f>
        <v>218.17</v>
      </c>
      <c r="N248" s="8">
        <v>174.59</v>
      </c>
      <c r="O248" s="5">
        <v>12.52</v>
      </c>
      <c r="P248" s="5"/>
      <c r="Q248" s="5"/>
      <c r="R248" s="5"/>
      <c r="S248" s="5">
        <v>31.06</v>
      </c>
      <c r="T248" s="5"/>
      <c r="U248" s="5"/>
      <c r="V248" s="5"/>
      <c r="W248" s="5"/>
      <c r="X248" s="5"/>
      <c r="Y248" s="5"/>
      <c r="Z248" s="5" t="s">
        <v>36</v>
      </c>
      <c r="AA248" s="5" t="s">
        <v>1216</v>
      </c>
    </row>
    <row r="249" spans="1:27" s="10" customFormat="1" ht="45.95" customHeight="1">
      <c r="A249" s="5">
        <v>242</v>
      </c>
      <c r="B249" s="29"/>
      <c r="C249" s="5" t="s">
        <v>30</v>
      </c>
      <c r="D249" s="5" t="s">
        <v>1221</v>
      </c>
      <c r="E249" s="14" t="s">
        <v>1222</v>
      </c>
      <c r="F249" s="14" t="s">
        <v>1223</v>
      </c>
      <c r="G249" s="5" t="s">
        <v>1224</v>
      </c>
      <c r="H249" s="5" t="s">
        <v>1225</v>
      </c>
      <c r="I249" s="5">
        <v>192.5</v>
      </c>
      <c r="J249" s="8">
        <v>193.29</v>
      </c>
      <c r="K249" s="8">
        <v>0</v>
      </c>
      <c r="L249" s="8">
        <v>193.29</v>
      </c>
      <c r="M249" s="8">
        <v>193.29</v>
      </c>
      <c r="N249" s="8">
        <v>193.29</v>
      </c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 t="s">
        <v>36</v>
      </c>
      <c r="AA249" s="5" t="s">
        <v>1216</v>
      </c>
    </row>
    <row r="250" spans="1:27" s="10" customFormat="1" ht="45.95" customHeight="1">
      <c r="A250" s="5">
        <v>243</v>
      </c>
      <c r="B250" s="29"/>
      <c r="C250" s="5" t="s">
        <v>30</v>
      </c>
      <c r="D250" s="5" t="s">
        <v>1226</v>
      </c>
      <c r="E250" s="14" t="s">
        <v>1227</v>
      </c>
      <c r="F250" s="14" t="s">
        <v>1228</v>
      </c>
      <c r="G250" s="5" t="s">
        <v>1229</v>
      </c>
      <c r="H250" s="5" t="s">
        <v>1230</v>
      </c>
      <c r="I250" s="5">
        <v>166.14</v>
      </c>
      <c r="J250" s="8">
        <v>164.62</v>
      </c>
      <c r="K250" s="8">
        <v>0</v>
      </c>
      <c r="L250" s="8">
        <f>J250</f>
        <v>164.62</v>
      </c>
      <c r="M250" s="8">
        <f>J250</f>
        <v>164.62</v>
      </c>
      <c r="N250" s="8">
        <f>J250</f>
        <v>164.62</v>
      </c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 t="s">
        <v>36</v>
      </c>
      <c r="AA250" s="5" t="s">
        <v>1216</v>
      </c>
    </row>
    <row r="251" spans="1:27" s="10" customFormat="1" ht="45.95" customHeight="1">
      <c r="A251" s="5">
        <v>244</v>
      </c>
      <c r="B251" s="29"/>
      <c r="C251" s="5" t="s">
        <v>30</v>
      </c>
      <c r="D251" s="5" t="s">
        <v>1231</v>
      </c>
      <c r="E251" s="14" t="s">
        <v>1232</v>
      </c>
      <c r="F251" s="14" t="s">
        <v>1233</v>
      </c>
      <c r="G251" s="5" t="s">
        <v>1234</v>
      </c>
      <c r="H251" s="5" t="s">
        <v>1235</v>
      </c>
      <c r="I251" s="5">
        <v>80</v>
      </c>
      <c r="J251" s="8">
        <v>80.09</v>
      </c>
      <c r="K251" s="8">
        <v>0</v>
      </c>
      <c r="L251" s="8">
        <v>80.09</v>
      </c>
      <c r="M251" s="8">
        <v>80.09</v>
      </c>
      <c r="N251" s="8"/>
      <c r="O251" s="5"/>
      <c r="P251" s="5"/>
      <c r="Q251" s="5"/>
      <c r="R251" s="5"/>
      <c r="S251" s="5">
        <v>80.09</v>
      </c>
      <c r="T251" s="5"/>
      <c r="U251" s="5"/>
      <c r="V251" s="5"/>
      <c r="W251" s="5"/>
      <c r="X251" s="5"/>
      <c r="Y251" s="5"/>
      <c r="Z251" s="5" t="s">
        <v>36</v>
      </c>
      <c r="AA251" s="5" t="s">
        <v>1216</v>
      </c>
    </row>
    <row r="252" spans="1:27" s="10" customFormat="1" ht="45.95" customHeight="1">
      <c r="A252" s="5">
        <v>245</v>
      </c>
      <c r="B252" s="29"/>
      <c r="C252" s="5" t="s">
        <v>30</v>
      </c>
      <c r="D252" s="5" t="s">
        <v>183</v>
      </c>
      <c r="E252" s="14" t="s">
        <v>1236</v>
      </c>
      <c r="F252" s="14" t="s">
        <v>185</v>
      </c>
      <c r="G252" s="5" t="s">
        <v>186</v>
      </c>
      <c r="H252" s="5" t="s">
        <v>187</v>
      </c>
      <c r="I252" s="5">
        <v>212.24</v>
      </c>
      <c r="J252" s="8">
        <v>212.25</v>
      </c>
      <c r="K252" s="8">
        <v>0</v>
      </c>
      <c r="L252" s="8">
        <v>212.25</v>
      </c>
      <c r="M252" s="8">
        <v>212.25</v>
      </c>
      <c r="N252" s="8">
        <v>212.25</v>
      </c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 t="s">
        <v>36</v>
      </c>
      <c r="AA252" s="5" t="s">
        <v>1216</v>
      </c>
    </row>
    <row r="253" spans="1:27" s="10" customFormat="1" ht="45.95" customHeight="1">
      <c r="A253" s="5">
        <v>246</v>
      </c>
      <c r="B253" s="29"/>
      <c r="C253" s="5" t="s">
        <v>30</v>
      </c>
      <c r="D253" s="5" t="s">
        <v>1237</v>
      </c>
      <c r="E253" s="14" t="s">
        <v>1238</v>
      </c>
      <c r="F253" s="14" t="s">
        <v>1239</v>
      </c>
      <c r="G253" s="5" t="s">
        <v>1240</v>
      </c>
      <c r="H253" s="5" t="s">
        <v>1241</v>
      </c>
      <c r="I253" s="5">
        <v>189.75450000000001</v>
      </c>
      <c r="J253" s="8">
        <v>207.25</v>
      </c>
      <c r="K253" s="8">
        <v>4.8899999999999997</v>
      </c>
      <c r="L253" s="8">
        <f>J253-K253</f>
        <v>202.36</v>
      </c>
      <c r="M253" s="8">
        <v>207.25</v>
      </c>
      <c r="N253" s="8">
        <v>207.25</v>
      </c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 t="s">
        <v>36</v>
      </c>
      <c r="AA253" s="5" t="s">
        <v>1216</v>
      </c>
    </row>
    <row r="254" spans="1:27" s="10" customFormat="1" ht="45.95" customHeight="1">
      <c r="A254" s="5">
        <v>247</v>
      </c>
      <c r="B254" s="29"/>
      <c r="C254" s="5" t="s">
        <v>30</v>
      </c>
      <c r="D254" s="5" t="s">
        <v>1242</v>
      </c>
      <c r="E254" s="14" t="s">
        <v>1243</v>
      </c>
      <c r="F254" s="14" t="s">
        <v>1244</v>
      </c>
      <c r="G254" s="5" t="s">
        <v>1245</v>
      </c>
      <c r="H254" s="5" t="s">
        <v>1246</v>
      </c>
      <c r="I254" s="5">
        <v>128.13</v>
      </c>
      <c r="J254" s="8">
        <v>131.53</v>
      </c>
      <c r="K254" s="8">
        <v>4.2699999999999996</v>
      </c>
      <c r="L254" s="8">
        <f>J254-K254</f>
        <v>127.26</v>
      </c>
      <c r="M254" s="8">
        <v>131.53</v>
      </c>
      <c r="N254" s="8">
        <v>131.53</v>
      </c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 t="s">
        <v>36</v>
      </c>
      <c r="AA254" s="5" t="s">
        <v>1216</v>
      </c>
    </row>
    <row r="255" spans="1:27" s="10" customFormat="1" ht="45.95" customHeight="1">
      <c r="A255" s="5">
        <v>248</v>
      </c>
      <c r="B255" s="29"/>
      <c r="C255" s="5" t="s">
        <v>30</v>
      </c>
      <c r="D255" s="5" t="s">
        <v>1247</v>
      </c>
      <c r="E255" s="14" t="s">
        <v>1248</v>
      </c>
      <c r="F255" s="14" t="s">
        <v>1249</v>
      </c>
      <c r="G255" s="5" t="s">
        <v>1250</v>
      </c>
      <c r="H255" s="5" t="s">
        <v>229</v>
      </c>
      <c r="I255" s="5">
        <v>79.2</v>
      </c>
      <c r="J255" s="8">
        <f>K255+L255</f>
        <v>79.319999999999993</v>
      </c>
      <c r="K255" s="8">
        <v>0</v>
      </c>
      <c r="L255" s="8">
        <v>79.319999999999993</v>
      </c>
      <c r="M255" s="8">
        <f>N255+S255</f>
        <v>79.319999999999993</v>
      </c>
      <c r="N255" s="8">
        <v>31.37</v>
      </c>
      <c r="O255" s="5"/>
      <c r="P255" s="5"/>
      <c r="Q255" s="5"/>
      <c r="R255" s="5"/>
      <c r="S255" s="5">
        <v>47.95</v>
      </c>
      <c r="T255" s="5"/>
      <c r="U255" s="5"/>
      <c r="V255" s="5"/>
      <c r="W255" s="5"/>
      <c r="X255" s="5"/>
      <c r="Y255" s="5"/>
      <c r="Z255" s="5" t="s">
        <v>36</v>
      </c>
      <c r="AA255" s="5" t="s">
        <v>1216</v>
      </c>
    </row>
    <row r="256" spans="1:27" s="10" customFormat="1" ht="45.95" customHeight="1">
      <c r="A256" s="5">
        <v>249</v>
      </c>
      <c r="B256" s="29"/>
      <c r="C256" s="5" t="s">
        <v>30</v>
      </c>
      <c r="D256" s="5" t="s">
        <v>1251</v>
      </c>
      <c r="E256" s="14" t="s">
        <v>1252</v>
      </c>
      <c r="F256" s="14" t="s">
        <v>1253</v>
      </c>
      <c r="G256" s="5" t="s">
        <v>1254</v>
      </c>
      <c r="H256" s="5" t="s">
        <v>857</v>
      </c>
      <c r="I256" s="5">
        <v>53.6</v>
      </c>
      <c r="J256" s="8">
        <v>56</v>
      </c>
      <c r="K256" s="8">
        <v>0</v>
      </c>
      <c r="L256" s="8">
        <v>56</v>
      </c>
      <c r="M256" s="8">
        <f>N256+O256+P256+Q256+R256+S256+T256+U256+V256+W256+X256+Y256</f>
        <v>56</v>
      </c>
      <c r="N256" s="8"/>
      <c r="O256" s="5"/>
      <c r="P256" s="5"/>
      <c r="Q256" s="5"/>
      <c r="R256" s="5"/>
      <c r="S256" s="5">
        <v>56</v>
      </c>
      <c r="T256" s="5"/>
      <c r="U256" s="5"/>
      <c r="V256" s="5"/>
      <c r="W256" s="5"/>
      <c r="X256" s="5"/>
      <c r="Y256" s="5"/>
      <c r="Z256" s="5" t="s">
        <v>36</v>
      </c>
      <c r="AA256" s="5" t="s">
        <v>1216</v>
      </c>
    </row>
    <row r="257" spans="1:27" s="10" customFormat="1" ht="45.95" customHeight="1">
      <c r="A257" s="5">
        <v>250</v>
      </c>
      <c r="B257" s="29"/>
      <c r="C257" s="5" t="s">
        <v>30</v>
      </c>
      <c r="D257" s="5" t="s">
        <v>1255</v>
      </c>
      <c r="E257" s="14" t="s">
        <v>1256</v>
      </c>
      <c r="F257" s="14" t="s">
        <v>1257</v>
      </c>
      <c r="G257" s="5" t="s">
        <v>1258</v>
      </c>
      <c r="H257" s="5" t="s">
        <v>1259</v>
      </c>
      <c r="I257" s="5">
        <v>55</v>
      </c>
      <c r="J257" s="8">
        <v>55.12</v>
      </c>
      <c r="K257" s="8">
        <v>0</v>
      </c>
      <c r="L257" s="8">
        <v>55.12</v>
      </c>
      <c r="M257" s="8">
        <f>N257+O257+P257+Q257+R257+S257+T257+U257+V257+W257+X257+Y257</f>
        <v>55.12</v>
      </c>
      <c r="N257" s="8"/>
      <c r="O257" s="5"/>
      <c r="P257" s="5"/>
      <c r="Q257" s="5"/>
      <c r="R257" s="5"/>
      <c r="S257" s="5">
        <v>55.12</v>
      </c>
      <c r="T257" s="5"/>
      <c r="U257" s="5"/>
      <c r="V257" s="5"/>
      <c r="W257" s="5"/>
      <c r="X257" s="5"/>
      <c r="Y257" s="5"/>
      <c r="Z257" s="5" t="s">
        <v>36</v>
      </c>
      <c r="AA257" s="5" t="s">
        <v>1216</v>
      </c>
    </row>
    <row r="258" spans="1:27" s="10" customFormat="1" ht="45.95" customHeight="1">
      <c r="A258" s="5">
        <v>251</v>
      </c>
      <c r="B258" s="29"/>
      <c r="C258" s="5" t="s">
        <v>30</v>
      </c>
      <c r="D258" s="5" t="s">
        <v>1260</v>
      </c>
      <c r="E258" s="14" t="s">
        <v>1261</v>
      </c>
      <c r="F258" s="14" t="s">
        <v>1262</v>
      </c>
      <c r="G258" s="5" t="s">
        <v>1263</v>
      </c>
      <c r="H258" s="5" t="s">
        <v>557</v>
      </c>
      <c r="I258" s="5">
        <v>64.98</v>
      </c>
      <c r="J258" s="8">
        <v>63.59</v>
      </c>
      <c r="K258" s="8">
        <v>0</v>
      </c>
      <c r="L258" s="8">
        <v>63.59</v>
      </c>
      <c r="M258" s="8">
        <v>63.59</v>
      </c>
      <c r="N258" s="8">
        <v>63.59</v>
      </c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 t="s">
        <v>36</v>
      </c>
      <c r="AA258" s="5" t="s">
        <v>1216</v>
      </c>
    </row>
    <row r="259" spans="1:27" s="10" customFormat="1" ht="36" customHeight="1">
      <c r="A259" s="5">
        <v>252</v>
      </c>
      <c r="B259" s="33" t="s">
        <v>1264</v>
      </c>
      <c r="C259" s="5" t="s">
        <v>98</v>
      </c>
      <c r="D259" s="5" t="s">
        <v>1211</v>
      </c>
      <c r="E259" s="5" t="s">
        <v>1265</v>
      </c>
      <c r="F259" s="5" t="s">
        <v>1213</v>
      </c>
      <c r="G259" s="5" t="s">
        <v>1214</v>
      </c>
      <c r="H259" s="5" t="s">
        <v>1215</v>
      </c>
      <c r="I259" s="5">
        <v>450</v>
      </c>
      <c r="J259" s="8">
        <v>453.41</v>
      </c>
      <c r="K259" s="8">
        <v>0</v>
      </c>
      <c r="L259" s="8">
        <v>453.41</v>
      </c>
      <c r="M259" s="8">
        <v>453.41</v>
      </c>
      <c r="N259" s="8">
        <v>453.41</v>
      </c>
      <c r="O259" s="5"/>
      <c r="P259" s="5"/>
      <c r="Q259" s="14"/>
      <c r="R259" s="14"/>
      <c r="S259" s="5"/>
      <c r="T259" s="5"/>
      <c r="U259" s="14"/>
      <c r="V259" s="5"/>
      <c r="W259" s="5"/>
      <c r="X259" s="5"/>
      <c r="Y259" s="5"/>
      <c r="Z259" s="5" t="s">
        <v>1266</v>
      </c>
      <c r="AA259" s="5" t="s">
        <v>907</v>
      </c>
    </row>
    <row r="260" spans="1:27" s="10" customFormat="1" ht="33" customHeight="1">
      <c r="A260" s="5">
        <v>253</v>
      </c>
      <c r="B260" s="34"/>
      <c r="C260" s="5" t="s">
        <v>30</v>
      </c>
      <c r="D260" s="5" t="s">
        <v>1267</v>
      </c>
      <c r="E260" s="5" t="s">
        <v>1268</v>
      </c>
      <c r="F260" s="5" t="s">
        <v>1269</v>
      </c>
      <c r="G260" s="5" t="s">
        <v>715</v>
      </c>
      <c r="H260" s="5" t="s">
        <v>1270</v>
      </c>
      <c r="I260" s="5">
        <v>100</v>
      </c>
      <c r="J260" s="8">
        <v>92.5</v>
      </c>
      <c r="K260" s="8">
        <v>0</v>
      </c>
      <c r="L260" s="8">
        <v>92.5</v>
      </c>
      <c r="M260" s="8">
        <f>O260+S260</f>
        <v>92.5</v>
      </c>
      <c r="N260" s="8"/>
      <c r="O260" s="5">
        <v>46</v>
      </c>
      <c r="P260" s="5"/>
      <c r="Q260" s="14"/>
      <c r="R260" s="14"/>
      <c r="S260" s="5">
        <v>46.5</v>
      </c>
      <c r="T260" s="5"/>
      <c r="U260" s="14"/>
      <c r="V260" s="5"/>
      <c r="W260" s="5"/>
      <c r="X260" s="5"/>
      <c r="Y260" s="5"/>
      <c r="Z260" s="5" t="s">
        <v>1266</v>
      </c>
      <c r="AA260" s="5" t="s">
        <v>907</v>
      </c>
    </row>
    <row r="261" spans="1:27" s="10" customFormat="1" ht="33" customHeight="1">
      <c r="A261" s="5">
        <v>254</v>
      </c>
      <c r="B261" s="35"/>
      <c r="C261" s="5" t="s">
        <v>30</v>
      </c>
      <c r="D261" s="5" t="s">
        <v>1271</v>
      </c>
      <c r="E261" s="5" t="s">
        <v>1272</v>
      </c>
      <c r="F261" s="5" t="s">
        <v>1273</v>
      </c>
      <c r="G261" s="5" t="s">
        <v>1274</v>
      </c>
      <c r="H261" s="5" t="s">
        <v>1275</v>
      </c>
      <c r="I261" s="5">
        <v>120</v>
      </c>
      <c r="J261" s="8">
        <v>118.5</v>
      </c>
      <c r="K261" s="8">
        <v>0</v>
      </c>
      <c r="L261" s="8">
        <v>118.5</v>
      </c>
      <c r="M261" s="8">
        <f>O261+S261</f>
        <v>118.5</v>
      </c>
      <c r="N261" s="8"/>
      <c r="O261" s="5">
        <v>59</v>
      </c>
      <c r="P261" s="5"/>
      <c r="Q261" s="14"/>
      <c r="R261" s="14"/>
      <c r="S261" s="5">
        <v>59.5</v>
      </c>
      <c r="T261" s="5"/>
      <c r="U261" s="14"/>
      <c r="V261" s="5"/>
      <c r="W261" s="5"/>
      <c r="X261" s="5"/>
      <c r="Y261" s="5"/>
      <c r="Z261" s="5" t="s">
        <v>1266</v>
      </c>
      <c r="AA261" s="5" t="s">
        <v>907</v>
      </c>
    </row>
    <row r="262" spans="1:27" s="10" customFormat="1" ht="33" customHeight="1">
      <c r="A262" s="5">
        <v>255</v>
      </c>
      <c r="B262" s="34" t="s">
        <v>1276</v>
      </c>
      <c r="C262" s="5" t="s">
        <v>30</v>
      </c>
      <c r="D262" s="5" t="s">
        <v>1277</v>
      </c>
      <c r="E262" s="5" t="s">
        <v>1278</v>
      </c>
      <c r="F262" s="5" t="s">
        <v>1279</v>
      </c>
      <c r="G262" s="5" t="s">
        <v>1280</v>
      </c>
      <c r="H262" s="5" t="s">
        <v>1281</v>
      </c>
      <c r="I262" s="5">
        <v>160</v>
      </c>
      <c r="J262" s="8">
        <v>164.3</v>
      </c>
      <c r="K262" s="8">
        <v>0</v>
      </c>
      <c r="L262" s="8">
        <v>164.3</v>
      </c>
      <c r="M262" s="8">
        <v>164.3</v>
      </c>
      <c r="N262" s="8"/>
      <c r="O262" s="5"/>
      <c r="P262" s="5"/>
      <c r="Q262" s="14"/>
      <c r="R262" s="14"/>
      <c r="S262" s="5">
        <v>164.3</v>
      </c>
      <c r="T262" s="5"/>
      <c r="U262" s="14"/>
      <c r="V262" s="5"/>
      <c r="W262" s="5"/>
      <c r="X262" s="5"/>
      <c r="Y262" s="5"/>
      <c r="Z262" s="5" t="s">
        <v>73</v>
      </c>
      <c r="AA262" s="5" t="s">
        <v>907</v>
      </c>
    </row>
    <row r="263" spans="1:27" s="10" customFormat="1" ht="33" customHeight="1">
      <c r="A263" s="5">
        <v>256</v>
      </c>
      <c r="B263" s="34"/>
      <c r="C263" s="5" t="s">
        <v>30</v>
      </c>
      <c r="D263" s="5" t="s">
        <v>1282</v>
      </c>
      <c r="E263" s="5" t="s">
        <v>1283</v>
      </c>
      <c r="F263" s="5" t="s">
        <v>1284</v>
      </c>
      <c r="G263" s="5" t="s">
        <v>1285</v>
      </c>
      <c r="H263" s="5" t="s">
        <v>1286</v>
      </c>
      <c r="I263" s="5">
        <v>100</v>
      </c>
      <c r="J263" s="8">
        <v>66.58</v>
      </c>
      <c r="K263" s="8">
        <v>0</v>
      </c>
      <c r="L263" s="8">
        <v>66.58</v>
      </c>
      <c r="M263" s="8">
        <v>66.58</v>
      </c>
      <c r="N263" s="8"/>
      <c r="O263" s="5">
        <v>33</v>
      </c>
      <c r="P263" s="5"/>
      <c r="Q263" s="14"/>
      <c r="R263" s="14"/>
      <c r="S263" s="5">
        <v>33.58</v>
      </c>
      <c r="T263" s="5"/>
      <c r="U263" s="14"/>
      <c r="V263" s="5"/>
      <c r="W263" s="5"/>
      <c r="X263" s="5"/>
      <c r="Y263" s="5"/>
      <c r="Z263" s="5" t="s">
        <v>73</v>
      </c>
      <c r="AA263" s="5" t="s">
        <v>907</v>
      </c>
    </row>
    <row r="264" spans="1:27" s="10" customFormat="1" ht="33" customHeight="1">
      <c r="A264" s="5">
        <v>257</v>
      </c>
      <c r="B264" s="34"/>
      <c r="C264" s="5" t="s">
        <v>30</v>
      </c>
      <c r="D264" s="5" t="s">
        <v>1287</v>
      </c>
      <c r="E264" s="5" t="s">
        <v>1288</v>
      </c>
      <c r="F264" s="5" t="s">
        <v>1289</v>
      </c>
      <c r="G264" s="5" t="s">
        <v>1290</v>
      </c>
      <c r="H264" s="5" t="s">
        <v>1291</v>
      </c>
      <c r="I264" s="5">
        <v>53</v>
      </c>
      <c r="J264" s="8">
        <v>53.22</v>
      </c>
      <c r="K264" s="8">
        <v>53.22</v>
      </c>
      <c r="L264" s="8">
        <v>0</v>
      </c>
      <c r="M264" s="8">
        <v>53.22</v>
      </c>
      <c r="N264" s="8"/>
      <c r="O264" s="5"/>
      <c r="P264" s="5"/>
      <c r="Q264" s="14"/>
      <c r="R264" s="14"/>
      <c r="S264" s="5">
        <v>53.22</v>
      </c>
      <c r="T264" s="5"/>
      <c r="U264" s="14"/>
      <c r="V264" s="5"/>
      <c r="W264" s="5"/>
      <c r="X264" s="5"/>
      <c r="Y264" s="5"/>
      <c r="Z264" s="5" t="s">
        <v>73</v>
      </c>
      <c r="AA264" s="5" t="s">
        <v>907</v>
      </c>
    </row>
    <row r="265" spans="1:27" s="10" customFormat="1" ht="30.95" customHeight="1">
      <c r="A265" s="5">
        <v>258</v>
      </c>
      <c r="B265" s="35"/>
      <c r="C265" s="5" t="s">
        <v>30</v>
      </c>
      <c r="D265" s="5" t="s">
        <v>1292</v>
      </c>
      <c r="E265" s="5" t="s">
        <v>1293</v>
      </c>
      <c r="F265" s="5" t="s">
        <v>1294</v>
      </c>
      <c r="G265" s="5" t="s">
        <v>1295</v>
      </c>
      <c r="H265" s="5" t="s">
        <v>1296</v>
      </c>
      <c r="I265" s="5">
        <v>80</v>
      </c>
      <c r="J265" s="8">
        <v>71.099999999999994</v>
      </c>
      <c r="K265" s="8">
        <v>0</v>
      </c>
      <c r="L265" s="8">
        <v>71.099999999999994</v>
      </c>
      <c r="M265" s="8">
        <v>71.099999999999994</v>
      </c>
      <c r="N265" s="8">
        <v>67.84</v>
      </c>
      <c r="O265" s="5"/>
      <c r="P265" s="5"/>
      <c r="Q265" s="5"/>
      <c r="R265" s="5"/>
      <c r="S265" s="5">
        <v>3.26</v>
      </c>
      <c r="T265" s="5"/>
      <c r="U265" s="5"/>
      <c r="V265" s="5"/>
      <c r="W265" s="5"/>
      <c r="X265" s="5"/>
      <c r="Y265" s="5"/>
      <c r="Z265" s="5" t="s">
        <v>73</v>
      </c>
      <c r="AA265" s="5" t="s">
        <v>907</v>
      </c>
    </row>
    <row r="266" spans="1:27" s="10" customFormat="1" ht="39" customHeight="1">
      <c r="A266" s="5">
        <v>259</v>
      </c>
      <c r="B266" s="34" t="s">
        <v>1297</v>
      </c>
      <c r="C266" s="6" t="s">
        <v>30</v>
      </c>
      <c r="D266" s="5" t="s">
        <v>1298</v>
      </c>
      <c r="E266" s="14" t="s">
        <v>1299</v>
      </c>
      <c r="F266" s="14" t="s">
        <v>841</v>
      </c>
      <c r="G266" s="17" t="s">
        <v>1300</v>
      </c>
      <c r="H266" s="5" t="s">
        <v>1301</v>
      </c>
      <c r="I266" s="5">
        <v>52.63</v>
      </c>
      <c r="J266" s="8">
        <v>55.26</v>
      </c>
      <c r="K266" s="8">
        <v>0</v>
      </c>
      <c r="L266" s="8">
        <f>J266</f>
        <v>55.26</v>
      </c>
      <c r="M266" s="8">
        <f>SUM(N266:Y266)</f>
        <v>55.26</v>
      </c>
      <c r="N266" s="8"/>
      <c r="O266" s="5"/>
      <c r="P266" s="5"/>
      <c r="Q266" s="5"/>
      <c r="R266" s="5"/>
      <c r="S266" s="5"/>
      <c r="T266" s="5"/>
      <c r="U266" s="5"/>
      <c r="V266" s="5">
        <v>55.26</v>
      </c>
      <c r="W266" s="5"/>
      <c r="X266" s="5"/>
      <c r="Y266" s="5"/>
      <c r="Z266" s="5" t="s">
        <v>36</v>
      </c>
      <c r="AA266" s="5" t="s">
        <v>1302</v>
      </c>
    </row>
    <row r="267" spans="1:27" s="10" customFormat="1" ht="42" customHeight="1">
      <c r="A267" s="5">
        <v>260</v>
      </c>
      <c r="B267" s="35"/>
      <c r="C267" s="6" t="s">
        <v>30</v>
      </c>
      <c r="D267" s="5" t="s">
        <v>1303</v>
      </c>
      <c r="E267" s="14" t="s">
        <v>1304</v>
      </c>
      <c r="F267" s="14" t="s">
        <v>1305</v>
      </c>
      <c r="G267" s="17" t="s">
        <v>1306</v>
      </c>
      <c r="H267" s="5" t="s">
        <v>1307</v>
      </c>
      <c r="I267" s="5">
        <v>203.09</v>
      </c>
      <c r="J267" s="8">
        <f>V267</f>
        <v>203.04</v>
      </c>
      <c r="K267" s="8">
        <v>0</v>
      </c>
      <c r="L267" s="8">
        <f>V267</f>
        <v>203.04</v>
      </c>
      <c r="M267" s="8">
        <f>V267</f>
        <v>203.04</v>
      </c>
      <c r="N267" s="8"/>
      <c r="O267" s="5"/>
      <c r="P267" s="5"/>
      <c r="Q267" s="5"/>
      <c r="R267" s="5"/>
      <c r="S267" s="5"/>
      <c r="T267" s="5"/>
      <c r="U267" s="5"/>
      <c r="V267" s="5">
        <v>203.04</v>
      </c>
      <c r="W267" s="5"/>
      <c r="X267" s="5"/>
      <c r="Y267" s="5"/>
      <c r="Z267" s="5" t="s">
        <v>36</v>
      </c>
      <c r="AA267" s="5" t="s">
        <v>1302</v>
      </c>
    </row>
    <row r="268" spans="1:27" s="10" customFormat="1" ht="30.95" customHeight="1">
      <c r="A268" s="5">
        <v>261</v>
      </c>
      <c r="B268" s="17" t="s">
        <v>1308</v>
      </c>
      <c r="C268" s="6" t="s">
        <v>30</v>
      </c>
      <c r="D268" s="5" t="s">
        <v>1309</v>
      </c>
      <c r="E268" s="14" t="s">
        <v>1310</v>
      </c>
      <c r="F268" s="14" t="s">
        <v>1311</v>
      </c>
      <c r="G268" s="17" t="s">
        <v>1312</v>
      </c>
      <c r="H268" s="5" t="s">
        <v>1080</v>
      </c>
      <c r="I268" s="5">
        <v>77.31</v>
      </c>
      <c r="J268" s="8">
        <f>K268+L268</f>
        <v>77.66</v>
      </c>
      <c r="K268" s="8">
        <v>1.42</v>
      </c>
      <c r="L268" s="8">
        <v>76.239999999999995</v>
      </c>
      <c r="M268" s="8">
        <f>SUM(N268:Y268)</f>
        <v>77.66</v>
      </c>
      <c r="N268" s="8"/>
      <c r="O268" s="5">
        <v>77.66</v>
      </c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 t="s">
        <v>1313</v>
      </c>
      <c r="AA268" s="5" t="s">
        <v>521</v>
      </c>
    </row>
    <row r="269" spans="1:27" s="10" customFormat="1" ht="30.95" customHeight="1">
      <c r="A269" s="5" t="s">
        <v>14</v>
      </c>
      <c r="B269" s="5"/>
      <c r="C269" s="5"/>
      <c r="D269" s="5"/>
      <c r="E269" s="5"/>
      <c r="F269" s="5"/>
      <c r="G269" s="5"/>
      <c r="H269" s="5"/>
      <c r="I269" s="5">
        <f>SUM(I5:I268)</f>
        <v>45228.877500000002</v>
      </c>
      <c r="J269" s="5">
        <f>SUM(J5:J268)</f>
        <v>45857.85</v>
      </c>
      <c r="K269" s="5">
        <f t="shared" ref="K269:O269" si="53">SUM(K5:K268)</f>
        <v>1356.84</v>
      </c>
      <c r="L269" s="5">
        <f t="shared" si="53"/>
        <v>44501.01</v>
      </c>
      <c r="M269" s="5">
        <f t="shared" si="53"/>
        <v>45857.85</v>
      </c>
      <c r="N269" s="5">
        <f t="shared" si="53"/>
        <v>41557.379999999997</v>
      </c>
      <c r="O269" s="5">
        <f t="shared" si="53"/>
        <v>1217.2</v>
      </c>
      <c r="P269" s="5"/>
      <c r="Q269" s="5">
        <f>SUM(Q5:Q258)</f>
        <v>4.8</v>
      </c>
      <c r="R269" s="5">
        <f>SUM(R5:R258)</f>
        <v>21.67</v>
      </c>
      <c r="S269" s="5">
        <f>SUM(S5:S265)</f>
        <v>2788.1</v>
      </c>
      <c r="T269" s="5"/>
      <c r="U269" s="5">
        <f>SUM(U5:U258)</f>
        <v>2.2999999999999998</v>
      </c>
      <c r="V269" s="5">
        <f>SUM(V5:V268)</f>
        <v>266.39999999999998</v>
      </c>
      <c r="W269" s="5"/>
      <c r="X269" s="5"/>
      <c r="Y269" s="5"/>
      <c r="Z269" s="5"/>
      <c r="AA269" s="5"/>
    </row>
    <row r="270" spans="1:27" ht="32.1" customHeight="1">
      <c r="A270" s="45" t="s">
        <v>1315</v>
      </c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</row>
    <row r="278" spans="7:7">
      <c r="G278" s="24"/>
    </row>
  </sheetData>
  <mergeCells count="56">
    <mergeCell ref="A1:AA1"/>
    <mergeCell ref="A2:AA2"/>
    <mergeCell ref="J3:L3"/>
    <mergeCell ref="M3:Y3"/>
    <mergeCell ref="A270:AA270"/>
    <mergeCell ref="A3:A4"/>
    <mergeCell ref="A80:A82"/>
    <mergeCell ref="A92:A93"/>
    <mergeCell ref="B3:B4"/>
    <mergeCell ref="B5:B11"/>
    <mergeCell ref="B12:B13"/>
    <mergeCell ref="B14:B30"/>
    <mergeCell ref="B31:B34"/>
    <mergeCell ref="B35:B48"/>
    <mergeCell ref="B49:B53"/>
    <mergeCell ref="B54:B67"/>
    <mergeCell ref="B68:B77"/>
    <mergeCell ref="B78:B79"/>
    <mergeCell ref="B80:B94"/>
    <mergeCell ref="B95:B100"/>
    <mergeCell ref="B101:B106"/>
    <mergeCell ref="B259:B261"/>
    <mergeCell ref="B262:B265"/>
    <mergeCell ref="B266:B267"/>
    <mergeCell ref="C3:C4"/>
    <mergeCell ref="C80:C82"/>
    <mergeCell ref="C92:C93"/>
    <mergeCell ref="B191:B203"/>
    <mergeCell ref="B204:B217"/>
    <mergeCell ref="B218:B228"/>
    <mergeCell ref="B229:B246"/>
    <mergeCell ref="B247:B258"/>
    <mergeCell ref="B107:B162"/>
    <mergeCell ref="B163:B175"/>
    <mergeCell ref="B176:B179"/>
    <mergeCell ref="B180:B183"/>
    <mergeCell ref="B184:B190"/>
    <mergeCell ref="D3:D4"/>
    <mergeCell ref="D80:D82"/>
    <mergeCell ref="D92:D93"/>
    <mergeCell ref="E3:E4"/>
    <mergeCell ref="F3:F4"/>
    <mergeCell ref="F80:F82"/>
    <mergeCell ref="F92:F93"/>
    <mergeCell ref="G3:G4"/>
    <mergeCell ref="G80:G82"/>
    <mergeCell ref="G92:G93"/>
    <mergeCell ref="H3:H4"/>
    <mergeCell ref="H80:H82"/>
    <mergeCell ref="H92:H93"/>
    <mergeCell ref="AA3:AA4"/>
    <mergeCell ref="I3:I4"/>
    <mergeCell ref="I80:I82"/>
    <mergeCell ref="J80:J82"/>
    <mergeCell ref="J92:J93"/>
    <mergeCell ref="Z3:Z4"/>
  </mergeCells>
  <phoneticPr fontId="1" type="noConversion"/>
  <printOptions horizontalCentered="1" verticalCentered="1"/>
  <pageMargins left="0.50347222222222199" right="0.30694444444444402" top="0.50347222222222199" bottom="0.50347222222222199" header="0.29861111111111099" footer="0.29861111111111099"/>
  <pageSetup paperSize="8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大户汇总表</vt:lpstr>
      <vt:lpstr>大户汇总表!Print_Area</vt:lpstr>
      <vt:lpstr>大户汇总表!Print_Titles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2021-11-25T05:34:00Z</dcterms:created>
  <dcterms:modified xsi:type="dcterms:W3CDTF">2023-01-05T03:30:23Z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EC0DEC52672D4425827A43C341416A8F</vt:lpwstr>
  </property>
</Properties>
</file>