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20730" windowHeight="11640" tabRatio="744" firstSheet="4" activeTab="1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表10部门预算整体绩效目标表" sheetId="13" r:id="rId11"/>
    <sheet name="表11项目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一般公共预算支出-无上年数'!$A$1:$E$29</definedName>
    <definedName name="_xlnm.Print_Area" localSheetId="3">'3 一般公共预算财政基本支出'!$A$1:$E$39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部门收支总表'!$A$1:$D$18</definedName>
    <definedName name="_xlnm.Print_Area" localSheetId="7">'7 部门收入总表'!$A$1:$L$23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D9" i="4" l="1"/>
  <c r="D10" i="4"/>
  <c r="D11" i="4"/>
  <c r="D12" i="4"/>
  <c r="D8" i="4"/>
  <c r="C27" i="11"/>
  <c r="C26" i="11"/>
  <c r="C25" i="11"/>
  <c r="C24" i="11"/>
  <c r="D23" i="11"/>
  <c r="C23" i="11" s="1"/>
  <c r="C21" i="11"/>
  <c r="C20" i="11"/>
  <c r="D19" i="11"/>
  <c r="C19" i="11"/>
  <c r="D18" i="11"/>
  <c r="C18" i="11" s="1"/>
  <c r="C17" i="11"/>
  <c r="C16" i="11"/>
  <c r="C15" i="11"/>
  <c r="C14" i="11"/>
  <c r="C13" i="11"/>
  <c r="C12" i="11"/>
  <c r="C11" i="11"/>
  <c r="C10" i="11"/>
  <c r="C9" i="11"/>
  <c r="E8" i="11"/>
  <c r="E7" i="11" s="1"/>
  <c r="E6" i="11" s="1"/>
  <c r="D8" i="11"/>
  <c r="C8" i="11" s="1"/>
  <c r="C27" i="10"/>
  <c r="C26" i="10"/>
  <c r="C23" i="10"/>
  <c r="C20" i="10"/>
  <c r="C19" i="10"/>
  <c r="C16" i="10"/>
  <c r="C15" i="10"/>
  <c r="C12" i="10"/>
  <c r="C11" i="10"/>
  <c r="C8" i="10"/>
  <c r="C7" i="10"/>
  <c r="C28" i="10"/>
  <c r="C25" i="10"/>
  <c r="C24" i="10"/>
  <c r="C22" i="10"/>
  <c r="C21" i="10"/>
  <c r="C18" i="10"/>
  <c r="C17" i="10"/>
  <c r="C14" i="10"/>
  <c r="C13" i="10"/>
  <c r="C10" i="10"/>
  <c r="C9" i="10"/>
  <c r="C10" i="6"/>
  <c r="D7" i="11" l="1"/>
  <c r="C7" i="11"/>
  <c r="D22" i="11"/>
  <c r="C22" i="11" s="1"/>
  <c r="E8" i="5"/>
  <c r="E7" i="5" s="1"/>
  <c r="D9" i="5"/>
  <c r="D8" i="5" s="1"/>
  <c r="E9" i="5"/>
  <c r="C17" i="5"/>
  <c r="C18" i="5"/>
  <c r="C16" i="5"/>
  <c r="C11" i="5"/>
  <c r="C15" i="5"/>
  <c r="C14" i="5"/>
  <c r="C13" i="5"/>
  <c r="C12" i="5"/>
  <c r="D6" i="11" l="1"/>
  <c r="C25" i="5"/>
  <c r="C26" i="5"/>
  <c r="C27" i="5"/>
  <c r="C28" i="5"/>
  <c r="D24" i="5"/>
  <c r="D23" i="5" s="1"/>
  <c r="D19" i="5"/>
  <c r="D7" i="5" s="1"/>
  <c r="D20" i="5"/>
  <c r="C7" i="5" l="1"/>
  <c r="C8" i="5"/>
  <c r="F8" i="11"/>
  <c r="G8" i="11"/>
  <c r="H8" i="11"/>
  <c r="F9" i="10"/>
  <c r="G9" i="10"/>
  <c r="H9" i="10"/>
  <c r="I9" i="10"/>
  <c r="J9" i="10"/>
  <c r="K9" i="10"/>
  <c r="L9" i="10"/>
  <c r="E9" i="8"/>
  <c r="D9" i="8"/>
  <c r="C9" i="5"/>
  <c r="C19" i="5"/>
  <c r="C20" i="5"/>
  <c r="C21" i="5"/>
  <c r="C22" i="5"/>
  <c r="C23" i="5"/>
  <c r="C24" i="5"/>
  <c r="C10" i="5"/>
  <c r="D15" i="9" l="1"/>
  <c r="C9" i="8"/>
  <c r="C10" i="8"/>
  <c r="C11" i="8"/>
  <c r="C12" i="8"/>
  <c r="C13" i="8"/>
  <c r="C14" i="8"/>
  <c r="C15" i="8"/>
  <c r="C16" i="8"/>
  <c r="F7" i="4"/>
  <c r="G7" i="4"/>
  <c r="E7" i="4"/>
  <c r="B8" i="9"/>
  <c r="B15" i="9" s="1"/>
  <c r="B18" i="9" s="1"/>
  <c r="B9" i="9"/>
  <c r="G8" i="7"/>
  <c r="I8" i="7"/>
  <c r="E8" i="6"/>
  <c r="D8" i="6"/>
  <c r="E38" i="6"/>
  <c r="D38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9" i="6"/>
  <c r="E21" i="6"/>
  <c r="D21" i="6"/>
  <c r="C11" i="6"/>
  <c r="C12" i="6"/>
  <c r="C13" i="6"/>
  <c r="C14" i="6"/>
  <c r="C15" i="6"/>
  <c r="C16" i="6"/>
  <c r="C17" i="6"/>
  <c r="C18" i="6"/>
  <c r="C19" i="6"/>
  <c r="C20" i="6"/>
  <c r="C9" i="6"/>
  <c r="B11" i="4"/>
  <c r="B7" i="4"/>
  <c r="B18" i="4" s="1"/>
  <c r="C21" i="6" l="1"/>
  <c r="D16" i="9"/>
  <c r="D18" i="9" s="1"/>
  <c r="D7" i="4"/>
  <c r="D7" i="6"/>
  <c r="E7" i="6"/>
  <c r="C38" i="6"/>
  <c r="C8" i="6"/>
  <c r="G16" i="4"/>
  <c r="G18" i="4" s="1"/>
  <c r="F16" i="4"/>
  <c r="F18" i="4" s="1"/>
  <c r="E16" i="4"/>
  <c r="E18" i="4" l="1"/>
  <c r="D18" i="4" s="1"/>
  <c r="D16" i="4"/>
  <c r="C7" i="6"/>
</calcChain>
</file>

<file path=xl/sharedStrings.xml><?xml version="1.0" encoding="utf-8"?>
<sst xmlns="http://schemas.openxmlformats.org/spreadsheetml/2006/main" count="1415" uniqueCount="555">
  <si>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</si>
  <si>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</si>
  <si>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</si>
  <si>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</si>
  <si>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</si>
  <si>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</si>
  <si>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</si>
  <si>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</si>
  <si>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</si>
  <si>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</si>
  <si>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</si>
  <si>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</si>
  <si>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</si>
  <si>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</si>
  <si>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</si>
  <si>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</si>
  <si>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</si>
  <si>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</si>
  <si>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</si>
  <si>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</si>
  <si>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</si>
  <si>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</si>
  <si>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</si>
  <si>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</si>
  <si>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</si>
  <si>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</si>
  <si>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</si>
  <si>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</si>
  <si>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</si>
  <si>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</si>
  <si>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</si>
  <si>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</si>
  <si>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</si>
  <si>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</si>
  <si>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</si>
  <si>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</si>
  <si>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</si>
  <si>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</si>
  <si>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</si>
  <si>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</si>
  <si>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</si>
  <si>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</si>
  <si>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</si>
  <si>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</si>
  <si>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</si>
  <si>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</si>
  <si>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</si>
  <si>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</si>
  <si>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</si>
  <si>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</si>
  <si>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</si>
  <si>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</si>
  <si>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</si>
  <si>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</si>
  <si>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</si>
  <si>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</si>
  <si>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</si>
  <si>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</si>
  <si>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</si>
  <si>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</si>
  <si>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</si>
  <si>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</si>
  <si>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</si>
  <si>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</si>
  <si>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</si>
  <si>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</si>
  <si>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</si>
  <si>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</si>
  <si>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</si>
  <si>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</si>
  <si>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</si>
  <si>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</si>
  <si>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</si>
  <si>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</si>
  <si>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</si>
  <si>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</si>
  <si>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</si>
  <si>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</si>
  <si>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</si>
  <si>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</si>
  <si>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</si>
  <si>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</si>
  <si>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</si>
  <si>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</si>
  <si>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</si>
  <si>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</si>
  <si>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</si>
  <si>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</si>
  <si>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</si>
  <si>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</si>
  <si>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</si>
  <si>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</si>
  <si>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</si>
  <si>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</si>
  <si>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</si>
  <si>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</si>
  <si>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</si>
  <si>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</si>
  <si>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</si>
  <si>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</si>
  <si>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</si>
  <si>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</si>
  <si>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</si>
  <si>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</si>
  <si>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</si>
  <si>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</si>
  <si>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</si>
  <si>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</si>
  <si>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</si>
  <si>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</si>
  <si>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</si>
  <si>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</si>
  <si>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</si>
  <si>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</si>
  <si>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</si>
  <si>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</si>
  <si>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</si>
  <si>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</si>
  <si>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</si>
  <si>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</si>
  <si>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</si>
  <si>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</si>
  <si>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</si>
  <si>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</si>
  <si>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</si>
  <si>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</si>
  <si>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</si>
  <si>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</si>
  <si>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</si>
  <si>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</si>
  <si>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</si>
  <si>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</si>
  <si>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</si>
  <si>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</si>
  <si>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</si>
  <si>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</si>
  <si>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</si>
  <si>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</si>
  <si>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</si>
  <si>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</si>
  <si>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</si>
  <si>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</si>
  <si>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</si>
  <si>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</si>
  <si>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</si>
  <si>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</si>
  <si>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</si>
  <si>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</si>
  <si>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</si>
  <si>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</si>
  <si>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</si>
  <si>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</si>
  <si>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</si>
  <si>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</si>
  <si>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</si>
  <si>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</si>
  <si>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</si>
  <si>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</si>
  <si>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</si>
  <si>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</si>
  <si>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</si>
  <si>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</si>
  <si>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</si>
  <si>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</si>
  <si>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</si>
  <si>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</si>
  <si>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</si>
  <si>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</si>
  <si>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</si>
  <si>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</si>
  <si>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</si>
  <si>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</si>
  <si>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</si>
  <si>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</si>
  <si>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</si>
  <si>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</si>
  <si>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</si>
  <si>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</si>
  <si>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</si>
  <si>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</si>
  <si>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</si>
  <si>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</si>
  <si>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</si>
  <si>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</si>
  <si>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</si>
  <si>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</si>
  <si>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</si>
  <si>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</si>
  <si>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</si>
  <si>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</si>
  <si>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</si>
  <si>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</si>
  <si>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</si>
  <si>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</si>
  <si>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</si>
  <si>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</si>
  <si>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</si>
  <si>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</si>
  <si>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</si>
  <si>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</si>
  <si>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</si>
  <si>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</si>
  <si>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</si>
  <si>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</si>
  <si>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</si>
  <si>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</si>
  <si>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</si>
  <si>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</si>
  <si>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</si>
  <si>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</si>
  <si>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</si>
  <si>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</si>
  <si>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</si>
  <si>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</si>
  <si>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</si>
  <si>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</si>
  <si>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</si>
  <si>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</si>
  <si>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</si>
  <si>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</si>
  <si>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</si>
  <si>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</si>
  <si>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</si>
  <si>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</si>
  <si>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</si>
  <si>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</si>
  <si>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</si>
  <si>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</si>
  <si>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</si>
  <si>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</si>
  <si>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</si>
  <si>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</si>
  <si>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</si>
  <si>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</si>
  <si>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</si>
  <si>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</si>
  <si>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</si>
  <si>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</si>
  <si>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</si>
  <si>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</si>
  <si>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</si>
  <si>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</si>
  <si>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</si>
  <si>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</si>
  <si>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</si>
  <si>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</si>
  <si>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</si>
  <si>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</si>
  <si>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</si>
  <si>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</si>
  <si>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</si>
  <si>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</si>
  <si>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</si>
  <si>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</si>
  <si>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</si>
  <si>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</si>
  <si>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</si>
  <si>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</si>
  <si>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</si>
  <si>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</si>
  <si>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</si>
  <si>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</si>
  <si>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</si>
  <si>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</si>
  <si>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</si>
  <si>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</si>
  <si>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</si>
  <si>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</si>
  <si>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</si>
  <si>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</si>
  <si>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</si>
  <si>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</si>
  <si>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</si>
  <si>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</si>
  <si>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</si>
  <si>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</si>
  <si>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</si>
  <si>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</si>
  <si>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</si>
  <si>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</si>
  <si>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</si>
  <si>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</si>
  <si>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</si>
  <si>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</si>
  <si>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</si>
  <si>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</si>
  <si>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</si>
  <si>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</si>
  <si>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</si>
  <si>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</si>
  <si>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</si>
  <si>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</si>
  <si>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</si>
  <si>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</si>
  <si>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</si>
  <si>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</si>
  <si>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</si>
  <si>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</si>
  <si>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</si>
  <si>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</si>
  <si>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</si>
  <si>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</si>
  <si>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</si>
  <si>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</si>
  <si>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</si>
  <si>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</si>
  <si>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</si>
  <si>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</si>
  <si>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</si>
  <si>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</si>
  <si>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</si>
  <si>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</si>
  <si>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</si>
  <si>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</si>
  <si>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</si>
  <si>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</si>
  <si>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</si>
  <si>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</si>
  <si>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</si>
  <si>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</si>
  <si>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</si>
  <si>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</si>
  <si>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</si>
  <si>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</si>
  <si>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</si>
  <si>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</si>
  <si>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</si>
  <si>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</si>
  <si>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</si>
  <si>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</si>
  <si>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科目编码</t>
  </si>
  <si>
    <t>科目名称</t>
  </si>
  <si>
    <t>小计</t>
  </si>
  <si>
    <t>基本支出</t>
  </si>
  <si>
    <t>项目支出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</si>
  <si>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</si>
  <si>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</si>
  <si>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</si>
  <si>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</si>
  <si>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</si>
  <si>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</si>
  <si>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</si>
  <si>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</si>
  <si>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</si>
  <si>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</si>
  <si>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</si>
  <si>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</si>
  <si>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</si>
  <si>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</si>
  <si>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</si>
  <si>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</si>
  <si>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</si>
  <si>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</si>
  <si>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</si>
  <si>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</si>
  <si>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</si>
  <si>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</si>
  <si>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</si>
  <si>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</si>
  <si>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</si>
  <si>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</si>
  <si>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</si>
  <si>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</si>
  <si>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</si>
  <si>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</si>
  <si>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</si>
  <si>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</si>
  <si>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</si>
  <si>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</si>
  <si>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</si>
  <si>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</si>
  <si>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</si>
  <si>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</si>
  <si>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</si>
  <si>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</si>
  <si>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</si>
  <si>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</si>
  <si>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</si>
  <si>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</si>
  <si>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</si>
  <si>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</si>
  <si>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</si>
  <si>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</si>
  <si>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</si>
  <si>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</si>
  <si>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</si>
  <si>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</si>
  <si>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</si>
  <si>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</si>
  <si>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</si>
  <si>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</si>
  <si>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</si>
  <si>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</si>
  <si>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</si>
  <si>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</si>
  <si>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</si>
  <si>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</si>
  <si>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</si>
  <si>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</si>
  <si>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</si>
  <si>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</si>
  <si>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</si>
  <si>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</si>
  <si>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</si>
  <si>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</si>
  <si>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</si>
  <si>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</si>
  <si>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</si>
  <si>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</si>
  <si>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</si>
  <si>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</si>
  <si>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</si>
  <si>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</si>
  <si>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</si>
  <si>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</si>
  <si>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</si>
  <si>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</si>
  <si>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</si>
  <si>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</si>
  <si>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</si>
  <si>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</si>
  <si>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</si>
  <si>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工程类</t>
    <phoneticPr fontId="2" type="noConversion"/>
  </si>
  <si>
    <t>服务类</t>
    <phoneticPr fontId="2" type="noConversion"/>
  </si>
  <si>
    <t>货物类</t>
    <phoneticPr fontId="2" type="noConversion"/>
  </si>
  <si>
    <t>项目</t>
    <phoneticPr fontId="2" type="noConversion"/>
  </si>
  <si>
    <t>单位：万元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</si>
  <si>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</si>
  <si>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</si>
  <si>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</si>
  <si>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</si>
  <si>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2020年预算数</t>
    <phoneticPr fontId="2" type="noConversion"/>
  </si>
  <si>
    <t>XXXXX（单位全称）一般公共预算“三公”经费支出表</t>
    <phoneticPr fontId="2" type="noConversion"/>
  </si>
  <si>
    <t>上年结转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</si>
  <si>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</si>
  <si>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</si>
  <si>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</si>
  <si>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非教育收费收入预算</t>
    <phoneticPr fontId="2" type="noConversion"/>
  </si>
  <si>
    <t>教育收费收入预算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</si>
  <si>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</si>
  <si>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</si>
  <si>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用事业基金弥补收支差额</t>
    <phoneticPr fontId="2" type="noConversion"/>
  </si>
  <si>
    <t>合计</t>
    <phoneticPr fontId="2" type="noConversion"/>
  </si>
  <si>
    <t>合计</t>
    <phoneticPr fontId="2" type="noConversion"/>
  </si>
  <si>
    <t>卫生健康</t>
    <phoneticPr fontId="2" type="noConversion"/>
  </si>
  <si>
    <t>合计</t>
    <phoneticPr fontId="2" type="noConversion"/>
  </si>
  <si>
    <t xml:space="preserve"> 合计</t>
  </si>
  <si>
    <t>附件3-1</t>
    <phoneticPr fontId="2" type="noConversion"/>
  </si>
  <si>
    <t>附件3-2</t>
    <phoneticPr fontId="2" type="noConversion"/>
  </si>
  <si>
    <t>附件3-2</t>
    <phoneticPr fontId="2" type="noConversion"/>
  </si>
  <si>
    <t>附件3-3</t>
    <phoneticPr fontId="2" type="noConversion"/>
  </si>
  <si>
    <t>附件3-4</t>
    <phoneticPr fontId="2" type="noConversion"/>
  </si>
  <si>
    <t>（备注：本单位无政府性基金收支，故此表无数据。）</t>
    <phoneticPr fontId="2" type="noConversion"/>
  </si>
  <si>
    <t>备注：本表反映2021年当年一般公共预算财政拨款支出情况。</t>
    <phoneticPr fontId="2" type="noConversion"/>
  </si>
  <si>
    <t>教育收费预算收入</t>
    <phoneticPr fontId="2" type="noConversion"/>
  </si>
  <si>
    <t>一般公共服务</t>
    <phoneticPr fontId="2" type="noConversion"/>
  </si>
  <si>
    <t>社会保障和就业</t>
    <phoneticPr fontId="2" type="noConversion"/>
  </si>
  <si>
    <t>卫生健康</t>
    <phoneticPr fontId="2" type="noConversion"/>
  </si>
  <si>
    <t>住房保障</t>
    <phoneticPr fontId="2" type="noConversion"/>
  </si>
  <si>
    <t>因公出国（境）费</t>
    <phoneticPr fontId="2" type="noConversion"/>
  </si>
  <si>
    <t>公务用车运行费</t>
    <phoneticPr fontId="2" type="noConversion"/>
  </si>
  <si>
    <t>公务接待费</t>
    <phoneticPr fontId="2" type="noConversion"/>
  </si>
  <si>
    <t>一般公共服务支出</t>
  </si>
  <si>
    <t xml:space="preserve">  政府办公厅（室）及相关机构事务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</si>
  <si>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</si>
  <si>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</si>
  <si>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</si>
  <si>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</si>
  <si>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医疗卫生与计划生育支出</t>
  </si>
  <si>
    <t xml:space="preserve">    行政事业单位医疗</t>
  </si>
  <si>
    <t>住房保障支出</t>
  </si>
  <si>
    <t xml:space="preserve">  住房改革支出</t>
  </si>
  <si>
    <t xml:space="preserve">    住房公积金</t>
  </si>
  <si>
    <t>重庆梁平工业园区管理委员会（本级）财政拨款收支总表</t>
    <phoneticPr fontId="2" type="noConversion"/>
  </si>
  <si>
    <t>重庆梁平工业园区管理委员会（本级）一般公共预算财政拨款支出预算表</t>
    <phoneticPr fontId="2" type="noConversion"/>
  </si>
  <si>
    <t>重庆梁平工业园区管理委员会（本级）一般公共预算财政拨款基本支出预算表</t>
    <phoneticPr fontId="2" type="noConversion"/>
  </si>
  <si>
    <t>重庆梁平工业园区管理委员会（本级）一般公共预算“三公”经费支出表</t>
    <phoneticPr fontId="2" type="noConversion"/>
  </si>
  <si>
    <t>重庆梁平工业园区管理委员会（本级）政府性基金预算支出表</t>
    <phoneticPr fontId="2" type="noConversion"/>
  </si>
  <si>
    <t>重庆梁平工业园区管理委员会（本级）部门收支总表</t>
    <phoneticPr fontId="2" type="noConversion"/>
  </si>
  <si>
    <t>重庆梁平工业园区管理委员会（本级）部门收入总表</t>
    <phoneticPr fontId="2" type="noConversion"/>
  </si>
  <si>
    <t>重庆梁平工业园区管理委员会（本级）部门支出总表</t>
    <phoneticPr fontId="2" type="noConversion"/>
  </si>
  <si>
    <t>重庆梁平工业园区管理委员会（本级）政府采购预算明细表</t>
    <phoneticPr fontId="5" type="noConversion"/>
  </si>
  <si>
    <t xml:space="preserve">    行政运行</t>
    <phoneticPr fontId="2" type="noConversion"/>
  </si>
  <si>
    <t xml:space="preserve">    其他政府办公厅（室）及相关机构事务支出</t>
  </si>
  <si>
    <t xml:space="preserve">  商贸事务</t>
  </si>
  <si>
    <t xml:space="preserve">    招商引资</t>
  </si>
  <si>
    <t xml:space="preserve">  组织事务</t>
  </si>
  <si>
    <t xml:space="preserve">    其他组织事务支出</t>
  </si>
  <si>
    <t>科学技术支出</t>
  </si>
  <si>
    <t xml:space="preserve">  其他科学技术支出</t>
  </si>
  <si>
    <t xml:space="preserve">    其他科学技术支出</t>
  </si>
  <si>
    <t xml:space="preserve">    行政单位医疗</t>
    <phoneticPr fontId="2" type="noConversion"/>
  </si>
  <si>
    <t>科学技术</t>
    <phoneticPr fontId="2" type="noConversion"/>
  </si>
  <si>
    <t>一般公共预算拨款收入</t>
    <phoneticPr fontId="2" type="noConversion"/>
  </si>
  <si>
    <t>2022年基本支出</t>
    <phoneticPr fontId="2" type="noConversion"/>
  </si>
  <si>
    <t>2022年预算数</t>
    <phoneticPr fontId="2" type="noConversion"/>
  </si>
  <si>
    <t>（备注：本单位无政府采购收支，故此表无数据。）</t>
    <phoneticPr fontId="2" type="noConversion"/>
  </si>
  <si>
    <t>2022年预算数</t>
    <phoneticPr fontId="2" type="noConversion"/>
  </si>
  <si>
    <r>
      <t>附件</t>
    </r>
    <r>
      <rPr>
        <sz val="16"/>
        <color theme="1"/>
        <rFont val="Times New Roman"/>
        <family val="1"/>
      </rPr>
      <t>3-10</t>
    </r>
  </si>
  <si>
    <r>
      <t>2022</t>
    </r>
    <r>
      <rPr>
        <sz val="18"/>
        <color rgb="FF000000"/>
        <rFont val="方正小标宋_GBK"/>
        <family val="4"/>
        <charset val="134"/>
      </rPr>
      <t>年部门预算整体绩效目标表</t>
    </r>
    <phoneticPr fontId="2" type="noConversion"/>
  </si>
  <si>
    <t>总体资金情况（万元）</t>
  </si>
  <si>
    <t>预算支出总额</t>
  </si>
  <si>
    <t>财政拨款</t>
  </si>
  <si>
    <t>专户资金</t>
  </si>
  <si>
    <t>单位资金</t>
  </si>
  <si>
    <t>部</t>
  </si>
  <si>
    <t>整体绩效目标</t>
  </si>
  <si>
    <t>门</t>
  </si>
  <si>
    <t>年度绩效指标</t>
  </si>
  <si>
    <t>整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</si>
  <si>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</si>
  <si>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</si>
  <si>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</si>
  <si>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</si>
  <si>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</si>
  <si>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</si>
  <si>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</si>
  <si>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体</t>
  </si>
  <si>
    <t>绩</t>
  </si>
  <si>
    <t>效</t>
  </si>
  <si>
    <t>情</t>
  </si>
  <si>
    <t>况</t>
  </si>
  <si>
    <r>
      <t>附件</t>
    </r>
    <r>
      <rPr>
        <sz val="16"/>
        <color theme="1"/>
        <rFont val="Times New Roman"/>
        <family val="1"/>
      </rPr>
      <t>3-11</t>
    </r>
  </si>
  <si>
    <r>
      <t>2022</t>
    </r>
    <r>
      <rPr>
        <sz val="18"/>
        <color rgb="FF000000"/>
        <rFont val="方正小标宋_GBK"/>
        <family val="4"/>
        <charset val="134"/>
      </rPr>
      <t>年项目绩效目标表</t>
    </r>
    <phoneticPr fontId="2" type="noConversion"/>
  </si>
  <si>
    <t>单位信息：</t>
  </si>
  <si>
    <t>预算项目：</t>
  </si>
  <si>
    <t>职能职责与活动：</t>
  </si>
  <si>
    <t>主管部门：</t>
  </si>
  <si>
    <t>项目经办人：</t>
  </si>
  <si>
    <t>项目总额：</t>
  </si>
  <si>
    <t>万元</t>
  </si>
  <si>
    <t>预算执行率权重：</t>
  </si>
  <si>
    <t>项目经办人电话：</t>
  </si>
  <si>
    <t>其中: 财政资金：</t>
  </si>
  <si>
    <t>年度目标：</t>
  </si>
  <si>
    <t>财政专户管理资金：</t>
  </si>
  <si>
    <t>单位资金：</t>
  </si>
  <si>
    <t>社会投入资金：</t>
  </si>
  <si>
    <t>银行贷款：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</si>
  <si>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</si>
  <si>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</si>
  <si>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</si>
  <si>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</si>
  <si>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</si>
  <si>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</si>
  <si>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</si>
  <si>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</si>
  <si>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</si>
  <si>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</si>
  <si>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满意度指标</t>
  </si>
  <si>
    <t>附件3-6</t>
    <phoneticPr fontId="2" type="noConversion"/>
  </si>
  <si>
    <t>附件3-7</t>
    <phoneticPr fontId="2" type="noConversion"/>
  </si>
  <si>
    <t>附件3-8</t>
    <phoneticPr fontId="2" type="noConversion"/>
  </si>
  <si>
    <t>附件3-9</t>
    <phoneticPr fontId="2" type="noConversion"/>
  </si>
  <si>
    <r>
      <rPr>
        <sz val="16"/>
        <rFont val="方正仿宋_GBK"/>
        <family val="4"/>
        <charset val="134"/>
      </rPr>
      <t>附件3-5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</si>
</sst>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"/>
    <numFmt numFmtId="177" formatCode="0.00_);[Red]\(0.00\)"/>
  </numFmts>
  <fonts count="38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sz val="10"/>
      <name val="Arial"/>
      <family val="2"/>
    </font>
    <font>
      <b/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Times New Roman"/>
      <family val="1"/>
    </font>
    <font>
      <sz val="12"/>
      <name val="方正仿宋_GBK"/>
      <family val="4"/>
      <charset val="134"/>
    </font>
    <font>
      <sz val="22"/>
      <name val="方正小标宋_GBK"/>
      <family val="4"/>
      <charset val="134"/>
    </font>
    <font>
      <b/>
      <sz val="22"/>
      <color indexed="8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6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rgb="FF000000"/>
      <name val="方正小标宋_GBK"/>
      <family val="4"/>
      <charset val="134"/>
    </font>
    <font>
      <sz val="11"/>
      <color rgb="FF000000"/>
      <name val="方正黑体_GBK"/>
      <family val="4"/>
      <charset val="134"/>
    </font>
    <font>
      <sz val="12"/>
      <color rgb="FF000000"/>
      <name val="方正黑体_GBK"/>
      <family val="4"/>
      <charset val="134"/>
    </font>
    <font>
      <sz val="14"/>
      <color theme="1"/>
      <name val="方正黑体_GBK"/>
      <family val="4"/>
      <charset val="134"/>
    </font>
    <font>
      <sz val="11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方正黑体_GBK"/>
      <family val="4"/>
      <charset val="134"/>
    </font>
    <font>
      <sz val="10"/>
      <color theme="1"/>
      <name val="宋体"/>
      <family val="3"/>
      <charset val="134"/>
    </font>
    <font>
      <sz val="9"/>
      <color theme="1"/>
      <name val="方正黑体_GBK"/>
      <family val="4"/>
      <charset val="134"/>
    </font>
    <font>
      <sz val="9"/>
      <color theme="1"/>
      <name val="等线"/>
      <family val="3"/>
      <charset val="134"/>
    </font>
    <font>
      <sz val="16"/>
      <name val="方正仿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7" fillId="0" borderId="0"/>
  </cellStyleXfs>
  <cellXfs count="2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3" borderId="3" xfId="1" applyNumberFormat="1" applyFont="1" applyFill="1" applyBorder="1" applyAlignment="1">
      <alignment horizontal="right" vertical="center" wrapText="1"/>
    </xf>
    <xf numFmtId="4" fontId="9" fillId="3" borderId="1" xfId="1" applyNumberFormat="1" applyFont="1" applyFill="1" applyBorder="1" applyAlignment="1">
      <alignment horizontal="center" vertical="center"/>
    </xf>
    <xf numFmtId="4" fontId="9" fillId="3" borderId="2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 applyProtection="1">
      <alignment horizontal="right" vertical="center"/>
    </xf>
    <xf numFmtId="4" fontId="9" fillId="3" borderId="1" xfId="2" applyNumberFormat="1" applyFont="1" applyFill="1" applyBorder="1" applyAlignment="1" applyProtection="1">
      <alignment horizontal="right" vertical="center"/>
    </xf>
    <xf numFmtId="49" fontId="11" fillId="0" borderId="0" xfId="2" applyNumberFormat="1" applyFont="1" applyFill="1" applyAlignment="1">
      <alignment horizontal="centerContinuous"/>
    </xf>
    <xf numFmtId="49" fontId="9" fillId="0" borderId="0" xfId="2" applyNumberFormat="1" applyFont="1" applyFill="1"/>
    <xf numFmtId="49" fontId="10" fillId="0" borderId="2" xfId="2" applyNumberFormat="1" applyFont="1" applyFill="1" applyBorder="1" applyAlignment="1" applyProtection="1">
      <alignment horizontal="center" vertical="center"/>
    </xf>
    <xf numFmtId="49" fontId="15" fillId="0" borderId="0" xfId="2" applyNumberFormat="1" applyFont="1" applyFill="1"/>
    <xf numFmtId="49" fontId="5" fillId="0" borderId="0" xfId="2" applyNumberFormat="1" applyFill="1"/>
    <xf numFmtId="49" fontId="5" fillId="0" borderId="0" xfId="2" applyNumberFormat="1"/>
    <xf numFmtId="49" fontId="11" fillId="0" borderId="0" xfId="2" applyNumberFormat="1" applyFont="1" applyAlignment="1">
      <alignment horizontal="centerContinuous"/>
    </xf>
    <xf numFmtId="49" fontId="9" fillId="0" borderId="0" xfId="2" applyNumberFormat="1" applyFont="1"/>
    <xf numFmtId="4" fontId="9" fillId="3" borderId="1" xfId="2" applyNumberFormat="1" applyFont="1" applyFill="1" applyBorder="1" applyAlignment="1" applyProtection="1">
      <alignment horizontal="right" vertical="center" wrapText="1"/>
    </xf>
    <xf numFmtId="4" fontId="9" fillId="3" borderId="1" xfId="2" applyNumberFormat="1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 applyProtection="1">
      <alignment horizontal="left" vertical="center"/>
    </xf>
    <xf numFmtId="4" fontId="9" fillId="3" borderId="6" xfId="2" applyNumberFormat="1" applyFont="1" applyFill="1" applyBorder="1" applyAlignment="1" applyProtection="1">
      <alignment horizontal="right" vertical="center" wrapText="1"/>
    </xf>
    <xf numFmtId="4" fontId="9" fillId="3" borderId="4" xfId="2" applyNumberFormat="1" applyFont="1" applyFill="1" applyBorder="1" applyAlignment="1" applyProtection="1">
      <alignment horizontal="right" vertical="center" wrapText="1"/>
    </xf>
    <xf numFmtId="4" fontId="9" fillId="3" borderId="1" xfId="1" applyNumberFormat="1" applyFont="1" applyFill="1" applyBorder="1" applyAlignment="1">
      <alignment horizontal="right" vertical="center" wrapText="1"/>
    </xf>
    <xf numFmtId="4" fontId="19" fillId="0" borderId="6" xfId="1" applyNumberFormat="1" applyFont="1" applyFill="1" applyBorder="1" applyAlignment="1">
      <alignment horizontal="left" vertical="center" wrapText="1"/>
    </xf>
    <xf numFmtId="0" fontId="19" fillId="0" borderId="10" xfId="2" applyFont="1" applyBorder="1" applyAlignment="1">
      <alignment vertical="center" wrapText="1"/>
    </xf>
    <xf numFmtId="0" fontId="19" fillId="0" borderId="6" xfId="2" applyFont="1" applyBorder="1" applyAlignment="1">
      <alignment vertical="center" wrapText="1"/>
    </xf>
    <xf numFmtId="0" fontId="19" fillId="0" borderId="6" xfId="2" applyFont="1" applyFill="1" applyBorder="1" applyAlignment="1">
      <alignment vertical="center" wrapText="1"/>
    </xf>
    <xf numFmtId="4" fontId="9" fillId="3" borderId="5" xfId="2" applyNumberFormat="1" applyFont="1" applyFill="1" applyBorder="1" applyAlignment="1">
      <alignment horizontal="right" vertical="center" wrapText="1"/>
    </xf>
    <xf numFmtId="4" fontId="9" fillId="3" borderId="2" xfId="2" applyNumberFormat="1" applyFont="1" applyFill="1" applyBorder="1" applyAlignment="1">
      <alignment horizontal="right" vertical="center" wrapText="1"/>
    </xf>
    <xf numFmtId="4" fontId="9" fillId="3" borderId="1" xfId="2" applyNumberFormat="1" applyFont="1" applyFill="1" applyBorder="1" applyAlignment="1">
      <alignment vertical="center" wrapText="1"/>
    </xf>
    <xf numFmtId="0" fontId="5" fillId="0" borderId="0" xfId="2" applyAlignment="1">
      <alignment vertical="center"/>
    </xf>
    <xf numFmtId="0" fontId="5" fillId="0" borderId="1" xfId="2" applyFill="1" applyBorder="1" applyAlignment="1">
      <alignment vertical="center"/>
    </xf>
    <xf numFmtId="49" fontId="9" fillId="0" borderId="1" xfId="2" applyNumberFormat="1" applyFont="1" applyFill="1" applyBorder="1" applyAlignment="1" applyProtection="1">
      <alignment horizontal="right" vertical="center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0" fontId="5" fillId="0" borderId="1" xfId="2" applyFill="1" applyBorder="1"/>
    <xf numFmtId="0" fontId="5" fillId="0" borderId="1" xfId="2" applyBorder="1"/>
    <xf numFmtId="0" fontId="20" fillId="0" borderId="1" xfId="2" applyNumberFormat="1" applyFont="1" applyBorder="1" applyAlignment="1">
      <alignment vertical="center"/>
    </xf>
    <xf numFmtId="0" fontId="21" fillId="0" borderId="1" xfId="2" applyFont="1" applyFill="1" applyBorder="1" applyAlignment="1">
      <alignment vertical="center"/>
    </xf>
    <xf numFmtId="0" fontId="20" fillId="0" borderId="1" xfId="2" applyFont="1" applyBorder="1" applyAlignment="1">
      <alignment vertical="center"/>
    </xf>
    <xf numFmtId="177" fontId="5" fillId="0" borderId="1" xfId="2" applyNumberFormat="1" applyFill="1" applyBorder="1" applyAlignment="1">
      <alignment vertical="center"/>
    </xf>
    <xf numFmtId="177" fontId="9" fillId="0" borderId="1" xfId="2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22" fillId="0" borderId="0" xfId="2" applyNumberFormat="1" applyFont="1" applyFill="1" applyAlignment="1" applyProtection="1">
      <alignment horizontal="centerContinuous" wrapText="1"/>
    </xf>
    <xf numFmtId="0" fontId="22" fillId="0" borderId="0" xfId="1" applyNumberFormat="1" applyFont="1" applyFill="1" applyAlignment="1" applyProtection="1">
      <alignment horizontal="centerContinuous"/>
    </xf>
    <xf numFmtId="0" fontId="22" fillId="0" borderId="0" xfId="2" applyFont="1" applyFill="1" applyAlignment="1">
      <alignment horizontal="centerContinuous"/>
    </xf>
    <xf numFmtId="0" fontId="22" fillId="0" borderId="0" xfId="2" applyFont="1" applyFill="1" applyAlignment="1">
      <alignment horizontal="centerContinuous" vertical="center"/>
    </xf>
    <xf numFmtId="0" fontId="22" fillId="0" borderId="0" xfId="2" applyNumberFormat="1" applyFont="1" applyFill="1" applyAlignment="1" applyProtection="1">
      <alignment horizontal="centerContinuous"/>
    </xf>
    <xf numFmtId="0" fontId="24" fillId="0" borderId="0" xfId="0" applyFont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0" fontId="35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Alignment="1" applyProtection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0" fontId="32" fillId="0" borderId="0" xfId="0" applyFont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 indent="3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</cellXfs>
  <cellStyles count="4">
    <cellStyle name="常规" xfId="0" builtinId="0"/>
    <cellStyle name="常规 2" xfId="3"/>
    <cellStyle name="常规 3" xfId="1"/>
    <cellStyle name="常规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80FF8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/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60" t="s">
        <v>553</v>
      </c>
      <c r="B1" s="106"/>
      <c r="C1" s="106"/>
      <c r="D1" s="106"/>
      <c r="E1" s="106"/>
      <c r="F1" s="106"/>
    </row>
    <row r="2" spans="1:11" ht="40.5" customHeight="1">
      <c r="A2" s="194" t="s">
        <v>481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ht="21.75" customHeight="1">
      <c r="A3" s="106"/>
      <c r="B3" s="106"/>
      <c r="C3" s="106"/>
      <c r="D3" s="106"/>
      <c r="E3" s="106"/>
      <c r="F3" s="106"/>
      <c r="K3" t="s">
        <v>426</v>
      </c>
    </row>
    <row r="4" spans="1:11" ht="22.5" customHeight="1">
      <c r="A4" s="195" t="s">
        <v>425</v>
      </c>
      <c r="B4" s="189" t="s">
        <v>316</v>
      </c>
      <c r="C4" s="189" t="s">
        <v>433</v>
      </c>
      <c r="D4" s="189" t="s">
        <v>434</v>
      </c>
      <c r="E4" s="189" t="s">
        <v>435</v>
      </c>
      <c r="F4" s="189" t="s">
        <v>436</v>
      </c>
      <c r="G4" s="189" t="s">
        <v>427</v>
      </c>
      <c r="H4" s="189"/>
      <c r="I4" s="189" t="s">
        <v>439</v>
      </c>
      <c r="J4" s="189" t="s">
        <v>440</v>
      </c>
      <c r="K4" s="189" t="s">
        <v>441</v>
      </c>
    </row>
    <row r="5" spans="1:11" s="107" customFormat="1" ht="57" customHeight="1">
      <c r="A5" s="195"/>
      <c r="B5" s="189"/>
      <c r="C5" s="189"/>
      <c r="D5" s="189"/>
      <c r="E5" s="189"/>
      <c r="F5" s="189"/>
      <c r="G5" s="109" t="s">
        <v>437</v>
      </c>
      <c r="H5" s="109" t="s">
        <v>438</v>
      </c>
      <c r="I5" s="189"/>
      <c r="J5" s="189"/>
      <c r="K5" s="189"/>
    </row>
    <row r="6" spans="1:11" ht="30" customHeight="1">
      <c r="A6" s="111" t="s">
        <v>316</v>
      </c>
      <c r="B6" s="154"/>
      <c r="C6" s="108"/>
      <c r="D6" s="154"/>
      <c r="E6" s="108"/>
      <c r="F6" s="108"/>
      <c r="G6" s="108"/>
      <c r="H6" s="108"/>
      <c r="I6" s="108"/>
      <c r="J6" s="108"/>
      <c r="K6" s="108"/>
    </row>
    <row r="7" spans="1:11" ht="48" customHeight="1">
      <c r="A7" s="112" t="s">
        <v>424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t="48" customHeight="1">
      <c r="A8" s="112" t="s">
        <v>423</v>
      </c>
      <c r="B8" s="154"/>
      <c r="C8" s="154"/>
      <c r="D8" s="154"/>
      <c r="E8" s="108"/>
      <c r="F8" s="108"/>
      <c r="G8" s="108"/>
      <c r="H8" s="108"/>
      <c r="I8" s="108"/>
      <c r="J8" s="108"/>
      <c r="K8" s="108"/>
    </row>
    <row r="9" spans="1:11" ht="49.5" customHeight="1">
      <c r="A9" s="112" t="s">
        <v>422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1" spans="1:11" ht="14.25" customHeight="1">
      <c r="A11" s="104" t="s">
        <v>496</v>
      </c>
      <c r="B11" s="43"/>
    </row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O24" sqref="O24"/>
    </sheetView>
  </sheetViews>
  <sheetFormatPr defaultRowHeight="13.5"/>
  <sheetData>
    <row r="1" spans="1:12" ht="20.25">
      <c r="A1" s="160" t="s">
        <v>498</v>
      </c>
    </row>
    <row r="2" spans="1:12" ht="23.25">
      <c r="A2" s="196" t="s">
        <v>499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26.25" customHeight="1">
      <c r="A3" s="197" t="s">
        <v>500</v>
      </c>
      <c r="B3" s="197"/>
      <c r="C3" s="198" t="s">
        <v>501</v>
      </c>
      <c r="D3" s="198"/>
      <c r="E3" s="198" t="s">
        <v>333</v>
      </c>
      <c r="F3" s="198"/>
      <c r="G3" s="198"/>
      <c r="H3" s="198"/>
      <c r="I3" s="197" t="s">
        <v>334</v>
      </c>
      <c r="J3" s="197"/>
      <c r="K3" s="197"/>
      <c r="L3" s="197"/>
    </row>
    <row r="4" spans="1:12" ht="27" customHeight="1">
      <c r="A4" s="197"/>
      <c r="B4" s="197"/>
      <c r="C4" s="198"/>
      <c r="D4" s="198"/>
      <c r="E4" s="161" t="s">
        <v>316</v>
      </c>
      <c r="F4" s="161" t="s">
        <v>502</v>
      </c>
      <c r="G4" s="161" t="s">
        <v>503</v>
      </c>
      <c r="H4" s="161" t="s">
        <v>504</v>
      </c>
      <c r="I4" s="161" t="s">
        <v>316</v>
      </c>
      <c r="J4" s="161" t="s">
        <v>502</v>
      </c>
      <c r="K4" s="161" t="s">
        <v>503</v>
      </c>
      <c r="L4" s="161" t="s">
        <v>504</v>
      </c>
    </row>
    <row r="5" spans="1:12" ht="30" customHeight="1">
      <c r="A5" s="197"/>
      <c r="B5" s="197"/>
      <c r="C5" s="199"/>
      <c r="D5" s="199"/>
      <c r="E5" s="162"/>
      <c r="F5" s="162"/>
      <c r="G5" s="162"/>
      <c r="H5" s="162"/>
      <c r="I5" s="162"/>
      <c r="J5" s="163"/>
      <c r="K5" s="162"/>
      <c r="L5" s="162"/>
    </row>
    <row r="6" spans="1:12" ht="24.75" customHeight="1">
      <c r="A6" s="164" t="s">
        <v>505</v>
      </c>
      <c r="B6" s="197" t="s">
        <v>506</v>
      </c>
      <c r="C6" s="197"/>
      <c r="D6" s="200"/>
      <c r="E6" s="200"/>
      <c r="F6" s="200"/>
      <c r="G6" s="200"/>
      <c r="H6" s="200"/>
      <c r="I6" s="200"/>
      <c r="J6" s="200"/>
      <c r="K6" s="200"/>
      <c r="L6" s="200"/>
    </row>
    <row r="7" spans="1:12" ht="33" customHeight="1">
      <c r="A7" s="164" t="s">
        <v>507</v>
      </c>
      <c r="B7" s="201" t="s">
        <v>508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</row>
    <row r="8" spans="1:12" ht="28.5">
      <c r="A8" s="164" t="s">
        <v>509</v>
      </c>
      <c r="B8" s="197" t="s">
        <v>510</v>
      </c>
      <c r="C8" s="197"/>
      <c r="D8" s="197" t="s">
        <v>511</v>
      </c>
      <c r="E8" s="197"/>
      <c r="F8" s="197" t="s">
        <v>512</v>
      </c>
      <c r="G8" s="197"/>
      <c r="H8" s="197"/>
      <c r="I8" s="161" t="s">
        <v>513</v>
      </c>
      <c r="J8" s="161" t="s">
        <v>514</v>
      </c>
      <c r="K8" s="161" t="s">
        <v>515</v>
      </c>
      <c r="L8" s="161" t="s">
        <v>516</v>
      </c>
    </row>
    <row r="9" spans="1:12" ht="25.5" customHeight="1">
      <c r="A9" s="164" t="s">
        <v>517</v>
      </c>
      <c r="B9" s="200"/>
      <c r="C9" s="200"/>
      <c r="D9" s="200"/>
      <c r="E9" s="200"/>
      <c r="F9" s="200"/>
      <c r="G9" s="200"/>
      <c r="H9" s="200"/>
      <c r="I9" s="165"/>
      <c r="J9" s="165"/>
      <c r="K9" s="165"/>
      <c r="L9" s="165"/>
    </row>
    <row r="10" spans="1:12" ht="25.5" customHeight="1">
      <c r="A10" s="164" t="s">
        <v>518</v>
      </c>
      <c r="B10" s="202"/>
      <c r="C10" s="202"/>
      <c r="D10" s="202"/>
      <c r="E10" s="202"/>
      <c r="F10" s="203"/>
      <c r="G10" s="203"/>
      <c r="H10" s="203"/>
      <c r="I10" s="166"/>
      <c r="J10" s="166"/>
      <c r="K10" s="166"/>
      <c r="L10" s="166"/>
    </row>
    <row r="11" spans="1:12" ht="25.5" customHeight="1">
      <c r="A11" s="164" t="s">
        <v>519</v>
      </c>
      <c r="B11" s="202"/>
      <c r="C11" s="202"/>
      <c r="D11" s="202"/>
      <c r="E11" s="202"/>
      <c r="F11" s="202"/>
      <c r="G11" s="202"/>
      <c r="H11" s="202"/>
      <c r="I11" s="166"/>
      <c r="J11" s="166"/>
      <c r="K11" s="166"/>
      <c r="L11" s="166"/>
    </row>
    <row r="12" spans="1:12" ht="25.5" customHeight="1">
      <c r="A12" s="164" t="s">
        <v>520</v>
      </c>
      <c r="B12" s="202"/>
      <c r="C12" s="202"/>
      <c r="D12" s="202"/>
      <c r="E12" s="202"/>
      <c r="F12" s="203"/>
      <c r="G12" s="203"/>
      <c r="H12" s="203"/>
      <c r="I12" s="166"/>
      <c r="J12" s="166"/>
      <c r="K12" s="166"/>
      <c r="L12" s="166"/>
    </row>
    <row r="13" spans="1:12" ht="25.5" customHeight="1">
      <c r="A13" s="164" t="s">
        <v>521</v>
      </c>
      <c r="B13" s="202"/>
      <c r="C13" s="202"/>
      <c r="D13" s="202"/>
      <c r="E13" s="202"/>
      <c r="F13" s="203"/>
      <c r="G13" s="203"/>
      <c r="H13" s="203"/>
      <c r="I13" s="166"/>
      <c r="J13" s="166"/>
      <c r="K13" s="166"/>
      <c r="L13" s="166"/>
    </row>
    <row r="14" spans="1:12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</row>
    <row r="15" spans="1:12">
      <c r="A15" s="204"/>
      <c r="B15" s="204"/>
      <c r="C15" s="204"/>
      <c r="D15" s="204"/>
      <c r="E15" s="204"/>
      <c r="F15" s="204"/>
      <c r="G15" s="204"/>
      <c r="H15" s="167"/>
      <c r="I15" s="167"/>
      <c r="J15" s="167"/>
      <c r="K15" s="167"/>
      <c r="L15" s="167"/>
    </row>
    <row r="16" spans="1:12" ht="20.25">
      <c r="A16" s="168"/>
    </row>
  </sheetData>
  <mergeCells count="28">
    <mergeCell ref="B13:C13"/>
    <mergeCell ref="D13:E13"/>
    <mergeCell ref="F13:H13"/>
    <mergeCell ref="A15:G15"/>
    <mergeCell ref="B11:C11"/>
    <mergeCell ref="D11:E11"/>
    <mergeCell ref="F11:H11"/>
    <mergeCell ref="B12:C12"/>
    <mergeCell ref="D12:E12"/>
    <mergeCell ref="F12:H12"/>
    <mergeCell ref="B9:C9"/>
    <mergeCell ref="D9:E9"/>
    <mergeCell ref="F9:H9"/>
    <mergeCell ref="B10:C10"/>
    <mergeCell ref="D10:E10"/>
    <mergeCell ref="F10:H10"/>
    <mergeCell ref="B6:C6"/>
    <mergeCell ref="D6:L6"/>
    <mergeCell ref="B7:L7"/>
    <mergeCell ref="B8:C8"/>
    <mergeCell ref="D8:E8"/>
    <mergeCell ref="F8:H8"/>
    <mergeCell ref="A2:L2"/>
    <mergeCell ref="A3:B5"/>
    <mergeCell ref="C3:D4"/>
    <mergeCell ref="E3:H3"/>
    <mergeCell ref="I3:L3"/>
    <mergeCell ref="C5:D5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B1" workbookViewId="0">
      <selection activeCell="M23" sqref="M23"/>
    </sheetView>
  </sheetViews>
  <sheetFormatPr defaultRowHeight="13.5"/>
  <cols>
    <col min="1" max="1" width="11.125" customWidth="1"/>
    <col min="4" max="4" width="4.375" customWidth="1"/>
    <col min="7" max="7" width="5" customWidth="1"/>
    <col min="11" max="11" width="6.375" customWidth="1"/>
    <col min="13" max="13" width="5.875" customWidth="1"/>
    <col min="15" max="15" width="3.5" customWidth="1"/>
    <col min="17" max="17" width="6.75" customWidth="1"/>
  </cols>
  <sheetData>
    <row r="1" spans="1:17" ht="20.25">
      <c r="A1" s="160" t="s">
        <v>522</v>
      </c>
      <c r="B1" s="160" t="s">
        <v>522</v>
      </c>
    </row>
    <row r="2" spans="1:17" ht="36.75" customHeight="1">
      <c r="A2" s="205" t="s">
        <v>523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34.5" customHeight="1">
      <c r="A3" s="169" t="s">
        <v>524</v>
      </c>
      <c r="B3" s="206"/>
      <c r="C3" s="206"/>
      <c r="D3" s="207" t="s">
        <v>525</v>
      </c>
      <c r="E3" s="207"/>
      <c r="F3" s="207"/>
      <c r="G3" s="206"/>
      <c r="H3" s="206"/>
      <c r="I3" s="206"/>
      <c r="J3" s="206"/>
      <c r="K3" s="207" t="s">
        <v>526</v>
      </c>
      <c r="L3" s="207"/>
      <c r="M3" s="206"/>
      <c r="N3" s="206"/>
      <c r="O3" s="206"/>
      <c r="P3" s="206"/>
      <c r="Q3" s="206"/>
    </row>
    <row r="4" spans="1:17" ht="34.5" customHeight="1">
      <c r="A4" s="169" t="s">
        <v>527</v>
      </c>
      <c r="B4" s="206"/>
      <c r="C4" s="206"/>
      <c r="D4" s="207" t="s">
        <v>528</v>
      </c>
      <c r="E4" s="207"/>
      <c r="F4" s="207"/>
      <c r="G4" s="208"/>
      <c r="H4" s="208"/>
      <c r="I4" s="208"/>
      <c r="J4" s="208"/>
      <c r="K4" s="207" t="s">
        <v>529</v>
      </c>
      <c r="L4" s="207"/>
      <c r="M4" s="209"/>
      <c r="N4" s="209"/>
      <c r="O4" s="209"/>
      <c r="P4" s="209"/>
      <c r="Q4" s="170" t="s">
        <v>530</v>
      </c>
    </row>
    <row r="5" spans="1:17" ht="25.5">
      <c r="A5" s="169" t="s">
        <v>531</v>
      </c>
      <c r="B5" s="206"/>
      <c r="C5" s="206"/>
      <c r="D5" s="207" t="s">
        <v>532</v>
      </c>
      <c r="E5" s="207"/>
      <c r="F5" s="207"/>
      <c r="G5" s="208"/>
      <c r="H5" s="208"/>
      <c r="I5" s="208"/>
      <c r="J5" s="208"/>
      <c r="K5" s="207" t="s">
        <v>533</v>
      </c>
      <c r="L5" s="207"/>
      <c r="M5" s="207"/>
      <c r="N5" s="207"/>
      <c r="O5" s="209"/>
      <c r="P5" s="209"/>
      <c r="Q5" s="170" t="s">
        <v>530</v>
      </c>
    </row>
    <row r="6" spans="1:17" ht="22.5" customHeight="1">
      <c r="A6" s="207" t="s">
        <v>534</v>
      </c>
      <c r="B6" s="206"/>
      <c r="C6" s="206"/>
      <c r="D6" s="206"/>
      <c r="E6" s="206"/>
      <c r="F6" s="206"/>
      <c r="G6" s="206"/>
      <c r="H6" s="206"/>
      <c r="I6" s="206"/>
      <c r="J6" s="206"/>
      <c r="K6" s="211" t="s">
        <v>535</v>
      </c>
      <c r="L6" s="211"/>
      <c r="M6" s="211"/>
      <c r="N6" s="211"/>
      <c r="O6" s="209"/>
      <c r="P6" s="209"/>
      <c r="Q6" s="170" t="s">
        <v>530</v>
      </c>
    </row>
    <row r="7" spans="1:17" ht="22.5" customHeight="1">
      <c r="A7" s="207"/>
      <c r="B7" s="206"/>
      <c r="C7" s="206"/>
      <c r="D7" s="206"/>
      <c r="E7" s="206"/>
      <c r="F7" s="206"/>
      <c r="G7" s="206"/>
      <c r="H7" s="206"/>
      <c r="I7" s="206"/>
      <c r="J7" s="206"/>
      <c r="K7" s="211" t="s">
        <v>536</v>
      </c>
      <c r="L7" s="211"/>
      <c r="M7" s="211"/>
      <c r="N7" s="211"/>
      <c r="O7" s="209"/>
      <c r="P7" s="209"/>
      <c r="Q7" s="170" t="s">
        <v>530</v>
      </c>
    </row>
    <row r="8" spans="1:17" ht="22.5" customHeight="1">
      <c r="A8" s="207"/>
      <c r="B8" s="206"/>
      <c r="C8" s="206"/>
      <c r="D8" s="206"/>
      <c r="E8" s="206"/>
      <c r="F8" s="206"/>
      <c r="G8" s="206"/>
      <c r="H8" s="206"/>
      <c r="I8" s="206"/>
      <c r="J8" s="206"/>
      <c r="K8" s="211" t="s">
        <v>537</v>
      </c>
      <c r="L8" s="211"/>
      <c r="M8" s="211"/>
      <c r="N8" s="211"/>
      <c r="O8" s="209"/>
      <c r="P8" s="209"/>
      <c r="Q8" s="170" t="s">
        <v>530</v>
      </c>
    </row>
    <row r="9" spans="1:17" ht="22.5" customHeight="1">
      <c r="A9" s="207"/>
      <c r="B9" s="206"/>
      <c r="C9" s="206"/>
      <c r="D9" s="206"/>
      <c r="E9" s="206"/>
      <c r="F9" s="206"/>
      <c r="G9" s="206"/>
      <c r="H9" s="206"/>
      <c r="I9" s="206"/>
      <c r="J9" s="206"/>
      <c r="K9" s="211" t="s">
        <v>538</v>
      </c>
      <c r="L9" s="211"/>
      <c r="M9" s="211"/>
      <c r="N9" s="211"/>
      <c r="O9" s="209"/>
      <c r="P9" s="209"/>
      <c r="Q9" s="170" t="s">
        <v>530</v>
      </c>
    </row>
    <row r="10" spans="1:17" ht="32.25" customHeight="1">
      <c r="A10" s="171" t="s">
        <v>510</v>
      </c>
      <c r="B10" s="171" t="s">
        <v>511</v>
      </c>
      <c r="C10" s="210" t="s">
        <v>539</v>
      </c>
      <c r="D10" s="210"/>
      <c r="E10" s="171" t="s">
        <v>540</v>
      </c>
      <c r="F10" s="210" t="s">
        <v>541</v>
      </c>
      <c r="G10" s="210"/>
      <c r="H10" s="171" t="s">
        <v>542</v>
      </c>
      <c r="I10" s="171" t="s">
        <v>543</v>
      </c>
      <c r="J10" s="210" t="s">
        <v>544</v>
      </c>
      <c r="K10" s="210"/>
      <c r="L10" s="210" t="s">
        <v>545</v>
      </c>
      <c r="M10" s="210"/>
      <c r="N10" s="210" t="s">
        <v>546</v>
      </c>
      <c r="O10" s="210"/>
      <c r="P10" s="210" t="s">
        <v>547</v>
      </c>
      <c r="Q10" s="210"/>
    </row>
    <row r="11" spans="1:17" ht="32.25" customHeight="1">
      <c r="A11" s="172" t="s">
        <v>548</v>
      </c>
      <c r="B11" s="173"/>
      <c r="C11" s="212"/>
      <c r="D11" s="212"/>
      <c r="E11" s="174"/>
      <c r="F11" s="213"/>
      <c r="G11" s="213"/>
      <c r="H11" s="175"/>
      <c r="I11" s="175"/>
      <c r="J11" s="213"/>
      <c r="K11" s="213"/>
      <c r="L11" s="214"/>
      <c r="M11" s="214"/>
      <c r="N11" s="214"/>
      <c r="O11" s="214"/>
      <c r="P11" s="212"/>
      <c r="Q11" s="212"/>
    </row>
    <row r="12" spans="1:17" ht="32.25" customHeight="1">
      <c r="A12" s="172" t="s">
        <v>548</v>
      </c>
      <c r="B12" s="173"/>
      <c r="C12" s="212"/>
      <c r="D12" s="212"/>
      <c r="E12" s="174"/>
      <c r="F12" s="213"/>
      <c r="G12" s="213"/>
      <c r="H12" s="175"/>
      <c r="I12" s="175"/>
      <c r="J12" s="213"/>
      <c r="K12" s="213"/>
      <c r="L12" s="214"/>
      <c r="M12" s="214"/>
      <c r="N12" s="214"/>
      <c r="O12" s="214"/>
      <c r="P12" s="212"/>
      <c r="Q12" s="212"/>
    </row>
    <row r="13" spans="1:17" ht="32.25" customHeight="1">
      <c r="A13" s="172" t="s">
        <v>549</v>
      </c>
      <c r="B13" s="173"/>
      <c r="C13" s="212"/>
      <c r="D13" s="212"/>
      <c r="E13" s="174"/>
      <c r="F13" s="213"/>
      <c r="G13" s="213"/>
      <c r="H13" s="175"/>
      <c r="I13" s="175"/>
      <c r="J13" s="213"/>
      <c r="K13" s="213"/>
      <c r="L13" s="214"/>
      <c r="M13" s="214"/>
      <c r="N13" s="214"/>
      <c r="O13" s="214"/>
      <c r="P13" s="212"/>
      <c r="Q13" s="212"/>
    </row>
    <row r="14" spans="1:17" ht="32.25" customHeight="1">
      <c r="A14" s="176"/>
      <c r="B14" s="177"/>
      <c r="C14" s="212"/>
      <c r="D14" s="212"/>
      <c r="E14" s="177"/>
      <c r="F14" s="216"/>
      <c r="G14" s="216"/>
      <c r="H14" s="177"/>
      <c r="I14" s="177"/>
      <c r="J14" s="216"/>
      <c r="K14" s="216"/>
      <c r="L14" s="215"/>
      <c r="M14" s="215"/>
      <c r="N14" s="215"/>
      <c r="O14" s="215"/>
      <c r="P14" s="215"/>
      <c r="Q14" s="215"/>
    </row>
    <row r="15" spans="1:17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</row>
  </sheetData>
  <mergeCells count="56">
    <mergeCell ref="P14:Q14"/>
    <mergeCell ref="C13:D13"/>
    <mergeCell ref="F13:G13"/>
    <mergeCell ref="J13:K13"/>
    <mergeCell ref="L13:M13"/>
    <mergeCell ref="N13:O13"/>
    <mergeCell ref="P13:Q13"/>
    <mergeCell ref="C14:D14"/>
    <mergeCell ref="F14:G14"/>
    <mergeCell ref="J14:K14"/>
    <mergeCell ref="L14:M14"/>
    <mergeCell ref="N14:O14"/>
    <mergeCell ref="P12:Q12"/>
    <mergeCell ref="C11:D11"/>
    <mergeCell ref="F11:G11"/>
    <mergeCell ref="J11:K11"/>
    <mergeCell ref="L11:M11"/>
    <mergeCell ref="N11:O11"/>
    <mergeCell ref="P11:Q11"/>
    <mergeCell ref="C12:D12"/>
    <mergeCell ref="F12:G12"/>
    <mergeCell ref="J12:K12"/>
    <mergeCell ref="L12:M12"/>
    <mergeCell ref="N12:O12"/>
    <mergeCell ref="P10:Q10"/>
    <mergeCell ref="A6:A9"/>
    <mergeCell ref="B6:J9"/>
    <mergeCell ref="K6:N6"/>
    <mergeCell ref="O6:P6"/>
    <mergeCell ref="K7:N7"/>
    <mergeCell ref="O7:P7"/>
    <mergeCell ref="K8:N8"/>
    <mergeCell ref="O8:P8"/>
    <mergeCell ref="K9:N9"/>
    <mergeCell ref="O9:P9"/>
    <mergeCell ref="C10:D10"/>
    <mergeCell ref="F10:G10"/>
    <mergeCell ref="J10:K10"/>
    <mergeCell ref="L10:M10"/>
    <mergeCell ref="N10:O10"/>
    <mergeCell ref="B4:C4"/>
    <mergeCell ref="D4:F4"/>
    <mergeCell ref="G4:J4"/>
    <mergeCell ref="K4:L4"/>
    <mergeCell ref="M4:P4"/>
    <mergeCell ref="B5:C5"/>
    <mergeCell ref="D5:F5"/>
    <mergeCell ref="G5:J5"/>
    <mergeCell ref="K5:N5"/>
    <mergeCell ref="O5:P5"/>
    <mergeCell ref="A2:Q2"/>
    <mergeCell ref="B3:C3"/>
    <mergeCell ref="D3:F3"/>
    <mergeCell ref="G3:J3"/>
    <mergeCell ref="K3:L3"/>
    <mergeCell ref="M3:Q3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C23" sqref="C23"/>
    </sheetView>
  </sheetViews>
  <sheetFormatPr defaultColWidth="6.875" defaultRowHeight="20.100000000000001" customHeight="1"/>
  <cols>
    <col min="1" max="1" width="22.875" style="32" customWidth="1"/>
    <col min="2" max="2" width="19" style="32" customWidth="1"/>
    <col min="3" max="3" width="20.5" style="32" customWidth="1"/>
    <col min="4" max="7" width="19" style="32" customWidth="1"/>
    <col min="8" max="256" width="6.875" style="33"/>
    <col min="257" max="257" width="22.875" style="33" customWidth="1"/>
    <col min="258" max="258" width="19" style="33" customWidth="1"/>
    <col min="259" max="259" width="20.5" style="33" customWidth="1"/>
    <col min="260" max="263" width="19" style="33" customWidth="1"/>
    <col min="264" max="512" width="6.875" style="33"/>
    <col min="513" max="513" width="22.875" style="33" customWidth="1"/>
    <col min="514" max="514" width="19" style="33" customWidth="1"/>
    <col min="515" max="515" width="20.5" style="33" customWidth="1"/>
    <col min="516" max="519" width="19" style="33" customWidth="1"/>
    <col min="520" max="768" width="6.875" style="33"/>
    <col min="769" max="769" width="22.875" style="33" customWidth="1"/>
    <col min="770" max="770" width="19" style="33" customWidth="1"/>
    <col min="771" max="771" width="20.5" style="33" customWidth="1"/>
    <col min="772" max="775" width="19" style="33" customWidth="1"/>
    <col min="776" max="1024" width="6.875" style="33"/>
    <col min="1025" max="1025" width="22.875" style="33" customWidth="1"/>
    <col min="1026" max="1026" width="19" style="33" customWidth="1"/>
    <col min="1027" max="1027" width="20.5" style="33" customWidth="1"/>
    <col min="1028" max="1031" width="19" style="33" customWidth="1"/>
    <col min="1032" max="1280" width="6.875" style="33"/>
    <col min="1281" max="1281" width="22.875" style="33" customWidth="1"/>
    <col min="1282" max="1282" width="19" style="33" customWidth="1"/>
    <col min="1283" max="1283" width="20.5" style="33" customWidth="1"/>
    <col min="1284" max="1287" width="19" style="33" customWidth="1"/>
    <col min="1288" max="1536" width="6.875" style="33"/>
    <col min="1537" max="1537" width="22.875" style="33" customWidth="1"/>
    <col min="1538" max="1538" width="19" style="33" customWidth="1"/>
    <col min="1539" max="1539" width="20.5" style="33" customWidth="1"/>
    <col min="1540" max="1543" width="19" style="33" customWidth="1"/>
    <col min="1544" max="1792" width="6.875" style="33"/>
    <col min="1793" max="1793" width="22.875" style="33" customWidth="1"/>
    <col min="1794" max="1794" width="19" style="33" customWidth="1"/>
    <col min="1795" max="1795" width="20.5" style="33" customWidth="1"/>
    <col min="1796" max="1799" width="19" style="33" customWidth="1"/>
    <col min="1800" max="2048" width="6.875" style="33"/>
    <col min="2049" max="2049" width="22.875" style="33" customWidth="1"/>
    <col min="2050" max="2050" width="19" style="33" customWidth="1"/>
    <col min="2051" max="2051" width="20.5" style="33" customWidth="1"/>
    <col min="2052" max="2055" width="19" style="33" customWidth="1"/>
    <col min="2056" max="2304" width="6.875" style="33"/>
    <col min="2305" max="2305" width="22.875" style="33" customWidth="1"/>
    <col min="2306" max="2306" width="19" style="33" customWidth="1"/>
    <col min="2307" max="2307" width="20.5" style="33" customWidth="1"/>
    <col min="2308" max="2311" width="19" style="33" customWidth="1"/>
    <col min="2312" max="2560" width="6.875" style="33"/>
    <col min="2561" max="2561" width="22.875" style="33" customWidth="1"/>
    <col min="2562" max="2562" width="19" style="33" customWidth="1"/>
    <col min="2563" max="2563" width="20.5" style="33" customWidth="1"/>
    <col min="2564" max="2567" width="19" style="33" customWidth="1"/>
    <col min="2568" max="2816" width="6.875" style="33"/>
    <col min="2817" max="2817" width="22.875" style="33" customWidth="1"/>
    <col min="2818" max="2818" width="19" style="33" customWidth="1"/>
    <col min="2819" max="2819" width="20.5" style="33" customWidth="1"/>
    <col min="2820" max="2823" width="19" style="33" customWidth="1"/>
    <col min="2824" max="3072" width="6.875" style="33"/>
    <col min="3073" max="3073" width="22.875" style="33" customWidth="1"/>
    <col min="3074" max="3074" width="19" style="33" customWidth="1"/>
    <col min="3075" max="3075" width="20.5" style="33" customWidth="1"/>
    <col min="3076" max="3079" width="19" style="33" customWidth="1"/>
    <col min="3080" max="3328" width="6.875" style="33"/>
    <col min="3329" max="3329" width="22.875" style="33" customWidth="1"/>
    <col min="3330" max="3330" width="19" style="33" customWidth="1"/>
    <col min="3331" max="3331" width="20.5" style="33" customWidth="1"/>
    <col min="3332" max="3335" width="19" style="33" customWidth="1"/>
    <col min="3336" max="3584" width="6.875" style="33"/>
    <col min="3585" max="3585" width="22.875" style="33" customWidth="1"/>
    <col min="3586" max="3586" width="19" style="33" customWidth="1"/>
    <col min="3587" max="3587" width="20.5" style="33" customWidth="1"/>
    <col min="3588" max="3591" width="19" style="33" customWidth="1"/>
    <col min="3592" max="3840" width="6.875" style="33"/>
    <col min="3841" max="3841" width="22.875" style="33" customWidth="1"/>
    <col min="3842" max="3842" width="19" style="33" customWidth="1"/>
    <col min="3843" max="3843" width="20.5" style="33" customWidth="1"/>
    <col min="3844" max="3847" width="19" style="33" customWidth="1"/>
    <col min="3848" max="4096" width="6.875" style="33"/>
    <col min="4097" max="4097" width="22.875" style="33" customWidth="1"/>
    <col min="4098" max="4098" width="19" style="33" customWidth="1"/>
    <col min="4099" max="4099" width="20.5" style="33" customWidth="1"/>
    <col min="4100" max="4103" width="19" style="33" customWidth="1"/>
    <col min="4104" max="4352" width="6.875" style="33"/>
    <col min="4353" max="4353" width="22.875" style="33" customWidth="1"/>
    <col min="4354" max="4354" width="19" style="33" customWidth="1"/>
    <col min="4355" max="4355" width="20.5" style="33" customWidth="1"/>
    <col min="4356" max="4359" width="19" style="33" customWidth="1"/>
    <col min="4360" max="4608" width="6.875" style="33"/>
    <col min="4609" max="4609" width="22.875" style="33" customWidth="1"/>
    <col min="4610" max="4610" width="19" style="33" customWidth="1"/>
    <col min="4611" max="4611" width="20.5" style="33" customWidth="1"/>
    <col min="4612" max="4615" width="19" style="33" customWidth="1"/>
    <col min="4616" max="4864" width="6.875" style="33"/>
    <col min="4865" max="4865" width="22.875" style="33" customWidth="1"/>
    <col min="4866" max="4866" width="19" style="33" customWidth="1"/>
    <col min="4867" max="4867" width="20.5" style="33" customWidth="1"/>
    <col min="4868" max="4871" width="19" style="33" customWidth="1"/>
    <col min="4872" max="5120" width="6.875" style="33"/>
    <col min="5121" max="5121" width="22.875" style="33" customWidth="1"/>
    <col min="5122" max="5122" width="19" style="33" customWidth="1"/>
    <col min="5123" max="5123" width="20.5" style="33" customWidth="1"/>
    <col min="5124" max="5127" width="19" style="33" customWidth="1"/>
    <col min="5128" max="5376" width="6.875" style="33"/>
    <col min="5377" max="5377" width="22.875" style="33" customWidth="1"/>
    <col min="5378" max="5378" width="19" style="33" customWidth="1"/>
    <col min="5379" max="5379" width="20.5" style="33" customWidth="1"/>
    <col min="5380" max="5383" width="19" style="33" customWidth="1"/>
    <col min="5384" max="5632" width="6.875" style="33"/>
    <col min="5633" max="5633" width="22.875" style="33" customWidth="1"/>
    <col min="5634" max="5634" width="19" style="33" customWidth="1"/>
    <col min="5635" max="5635" width="20.5" style="33" customWidth="1"/>
    <col min="5636" max="5639" width="19" style="33" customWidth="1"/>
    <col min="5640" max="5888" width="6.875" style="33"/>
    <col min="5889" max="5889" width="22.875" style="33" customWidth="1"/>
    <col min="5890" max="5890" width="19" style="33" customWidth="1"/>
    <col min="5891" max="5891" width="20.5" style="33" customWidth="1"/>
    <col min="5892" max="5895" width="19" style="33" customWidth="1"/>
    <col min="5896" max="6144" width="6.875" style="33"/>
    <col min="6145" max="6145" width="22.875" style="33" customWidth="1"/>
    <col min="6146" max="6146" width="19" style="33" customWidth="1"/>
    <col min="6147" max="6147" width="20.5" style="33" customWidth="1"/>
    <col min="6148" max="6151" width="19" style="33" customWidth="1"/>
    <col min="6152" max="6400" width="6.875" style="33"/>
    <col min="6401" max="6401" width="22.875" style="33" customWidth="1"/>
    <col min="6402" max="6402" width="19" style="33" customWidth="1"/>
    <col min="6403" max="6403" width="20.5" style="33" customWidth="1"/>
    <col min="6404" max="6407" width="19" style="33" customWidth="1"/>
    <col min="6408" max="6656" width="6.875" style="33"/>
    <col min="6657" max="6657" width="22.875" style="33" customWidth="1"/>
    <col min="6658" max="6658" width="19" style="33" customWidth="1"/>
    <col min="6659" max="6659" width="20.5" style="33" customWidth="1"/>
    <col min="6660" max="6663" width="19" style="33" customWidth="1"/>
    <col min="6664" max="6912" width="6.875" style="33"/>
    <col min="6913" max="6913" width="22.875" style="33" customWidth="1"/>
    <col min="6914" max="6914" width="19" style="33" customWidth="1"/>
    <col min="6915" max="6915" width="20.5" style="33" customWidth="1"/>
    <col min="6916" max="6919" width="19" style="33" customWidth="1"/>
    <col min="6920" max="7168" width="6.875" style="33"/>
    <col min="7169" max="7169" width="22.875" style="33" customWidth="1"/>
    <col min="7170" max="7170" width="19" style="33" customWidth="1"/>
    <col min="7171" max="7171" width="20.5" style="33" customWidth="1"/>
    <col min="7172" max="7175" width="19" style="33" customWidth="1"/>
    <col min="7176" max="7424" width="6.875" style="33"/>
    <col min="7425" max="7425" width="22.875" style="33" customWidth="1"/>
    <col min="7426" max="7426" width="19" style="33" customWidth="1"/>
    <col min="7427" max="7427" width="20.5" style="33" customWidth="1"/>
    <col min="7428" max="7431" width="19" style="33" customWidth="1"/>
    <col min="7432" max="7680" width="6.875" style="33"/>
    <col min="7681" max="7681" width="22.875" style="33" customWidth="1"/>
    <col min="7682" max="7682" width="19" style="33" customWidth="1"/>
    <col min="7683" max="7683" width="20.5" style="33" customWidth="1"/>
    <col min="7684" max="7687" width="19" style="33" customWidth="1"/>
    <col min="7688" max="7936" width="6.875" style="33"/>
    <col min="7937" max="7937" width="22.875" style="33" customWidth="1"/>
    <col min="7938" max="7938" width="19" style="33" customWidth="1"/>
    <col min="7939" max="7939" width="20.5" style="33" customWidth="1"/>
    <col min="7940" max="7943" width="19" style="33" customWidth="1"/>
    <col min="7944" max="8192" width="6.875" style="33"/>
    <col min="8193" max="8193" width="22.875" style="33" customWidth="1"/>
    <col min="8194" max="8194" width="19" style="33" customWidth="1"/>
    <col min="8195" max="8195" width="20.5" style="33" customWidth="1"/>
    <col min="8196" max="8199" width="19" style="33" customWidth="1"/>
    <col min="8200" max="8448" width="6.875" style="33"/>
    <col min="8449" max="8449" width="22.875" style="33" customWidth="1"/>
    <col min="8450" max="8450" width="19" style="33" customWidth="1"/>
    <col min="8451" max="8451" width="20.5" style="33" customWidth="1"/>
    <col min="8452" max="8455" width="19" style="33" customWidth="1"/>
    <col min="8456" max="8704" width="6.875" style="33"/>
    <col min="8705" max="8705" width="22.875" style="33" customWidth="1"/>
    <col min="8706" max="8706" width="19" style="33" customWidth="1"/>
    <col min="8707" max="8707" width="20.5" style="33" customWidth="1"/>
    <col min="8708" max="8711" width="19" style="33" customWidth="1"/>
    <col min="8712" max="8960" width="6.875" style="33"/>
    <col min="8961" max="8961" width="22.875" style="33" customWidth="1"/>
    <col min="8962" max="8962" width="19" style="33" customWidth="1"/>
    <col min="8963" max="8963" width="20.5" style="33" customWidth="1"/>
    <col min="8964" max="8967" width="19" style="33" customWidth="1"/>
    <col min="8968" max="9216" width="6.875" style="33"/>
    <col min="9217" max="9217" width="22.875" style="33" customWidth="1"/>
    <col min="9218" max="9218" width="19" style="33" customWidth="1"/>
    <col min="9219" max="9219" width="20.5" style="33" customWidth="1"/>
    <col min="9220" max="9223" width="19" style="33" customWidth="1"/>
    <col min="9224" max="9472" width="6.875" style="33"/>
    <col min="9473" max="9473" width="22.875" style="33" customWidth="1"/>
    <col min="9474" max="9474" width="19" style="33" customWidth="1"/>
    <col min="9475" max="9475" width="20.5" style="33" customWidth="1"/>
    <col min="9476" max="9479" width="19" style="33" customWidth="1"/>
    <col min="9480" max="9728" width="6.875" style="33"/>
    <col min="9729" max="9729" width="22.875" style="33" customWidth="1"/>
    <col min="9730" max="9730" width="19" style="33" customWidth="1"/>
    <col min="9731" max="9731" width="20.5" style="33" customWidth="1"/>
    <col min="9732" max="9735" width="19" style="33" customWidth="1"/>
    <col min="9736" max="9984" width="6.875" style="33"/>
    <col min="9985" max="9985" width="22.875" style="33" customWidth="1"/>
    <col min="9986" max="9986" width="19" style="33" customWidth="1"/>
    <col min="9987" max="9987" width="20.5" style="33" customWidth="1"/>
    <col min="9988" max="9991" width="19" style="33" customWidth="1"/>
    <col min="9992" max="10240" width="6.875" style="33"/>
    <col min="10241" max="10241" width="22.875" style="33" customWidth="1"/>
    <col min="10242" max="10242" width="19" style="33" customWidth="1"/>
    <col min="10243" max="10243" width="20.5" style="33" customWidth="1"/>
    <col min="10244" max="10247" width="19" style="33" customWidth="1"/>
    <col min="10248" max="10496" width="6.875" style="33"/>
    <col min="10497" max="10497" width="22.875" style="33" customWidth="1"/>
    <col min="10498" max="10498" width="19" style="33" customWidth="1"/>
    <col min="10499" max="10499" width="20.5" style="33" customWidth="1"/>
    <col min="10500" max="10503" width="19" style="33" customWidth="1"/>
    <col min="10504" max="10752" width="6.875" style="33"/>
    <col min="10753" max="10753" width="22.875" style="33" customWidth="1"/>
    <col min="10754" max="10754" width="19" style="33" customWidth="1"/>
    <col min="10755" max="10755" width="20.5" style="33" customWidth="1"/>
    <col min="10756" max="10759" width="19" style="33" customWidth="1"/>
    <col min="10760" max="11008" width="6.875" style="33"/>
    <col min="11009" max="11009" width="22.875" style="33" customWidth="1"/>
    <col min="11010" max="11010" width="19" style="33" customWidth="1"/>
    <col min="11011" max="11011" width="20.5" style="33" customWidth="1"/>
    <col min="11012" max="11015" width="19" style="33" customWidth="1"/>
    <col min="11016" max="11264" width="6.875" style="33"/>
    <col min="11265" max="11265" width="22.875" style="33" customWidth="1"/>
    <col min="11266" max="11266" width="19" style="33" customWidth="1"/>
    <col min="11267" max="11267" width="20.5" style="33" customWidth="1"/>
    <col min="11268" max="11271" width="19" style="33" customWidth="1"/>
    <col min="11272" max="11520" width="6.875" style="33"/>
    <col min="11521" max="11521" width="22.875" style="33" customWidth="1"/>
    <col min="11522" max="11522" width="19" style="33" customWidth="1"/>
    <col min="11523" max="11523" width="20.5" style="33" customWidth="1"/>
    <col min="11524" max="11527" width="19" style="33" customWidth="1"/>
    <col min="11528" max="11776" width="6.875" style="33"/>
    <col min="11777" max="11777" width="22.875" style="33" customWidth="1"/>
    <col min="11778" max="11778" width="19" style="33" customWidth="1"/>
    <col min="11779" max="11779" width="20.5" style="33" customWidth="1"/>
    <col min="11780" max="11783" width="19" style="33" customWidth="1"/>
    <col min="11784" max="12032" width="6.875" style="33"/>
    <col min="12033" max="12033" width="22.875" style="33" customWidth="1"/>
    <col min="12034" max="12034" width="19" style="33" customWidth="1"/>
    <col min="12035" max="12035" width="20.5" style="33" customWidth="1"/>
    <col min="12036" max="12039" width="19" style="33" customWidth="1"/>
    <col min="12040" max="12288" width="6.875" style="33"/>
    <col min="12289" max="12289" width="22.875" style="33" customWidth="1"/>
    <col min="12290" max="12290" width="19" style="33" customWidth="1"/>
    <col min="12291" max="12291" width="20.5" style="33" customWidth="1"/>
    <col min="12292" max="12295" width="19" style="33" customWidth="1"/>
    <col min="12296" max="12544" width="6.875" style="33"/>
    <col min="12545" max="12545" width="22.875" style="33" customWidth="1"/>
    <col min="12546" max="12546" width="19" style="33" customWidth="1"/>
    <col min="12547" max="12547" width="20.5" style="33" customWidth="1"/>
    <col min="12548" max="12551" width="19" style="33" customWidth="1"/>
    <col min="12552" max="12800" width="6.875" style="33"/>
    <col min="12801" max="12801" width="22.875" style="33" customWidth="1"/>
    <col min="12802" max="12802" width="19" style="33" customWidth="1"/>
    <col min="12803" max="12803" width="20.5" style="33" customWidth="1"/>
    <col min="12804" max="12807" width="19" style="33" customWidth="1"/>
    <col min="12808" max="13056" width="6.875" style="33"/>
    <col min="13057" max="13057" width="22.875" style="33" customWidth="1"/>
    <col min="13058" max="13058" width="19" style="33" customWidth="1"/>
    <col min="13059" max="13059" width="20.5" style="33" customWidth="1"/>
    <col min="13060" max="13063" width="19" style="33" customWidth="1"/>
    <col min="13064" max="13312" width="6.875" style="33"/>
    <col min="13313" max="13313" width="22.875" style="33" customWidth="1"/>
    <col min="13314" max="13314" width="19" style="33" customWidth="1"/>
    <col min="13315" max="13315" width="20.5" style="33" customWidth="1"/>
    <col min="13316" max="13319" width="19" style="33" customWidth="1"/>
    <col min="13320" max="13568" width="6.875" style="33"/>
    <col min="13569" max="13569" width="22.875" style="33" customWidth="1"/>
    <col min="13570" max="13570" width="19" style="33" customWidth="1"/>
    <col min="13571" max="13571" width="20.5" style="33" customWidth="1"/>
    <col min="13572" max="13575" width="19" style="33" customWidth="1"/>
    <col min="13576" max="13824" width="6.875" style="33"/>
    <col min="13825" max="13825" width="22.875" style="33" customWidth="1"/>
    <col min="13826" max="13826" width="19" style="33" customWidth="1"/>
    <col min="13827" max="13827" width="20.5" style="33" customWidth="1"/>
    <col min="13828" max="13831" width="19" style="33" customWidth="1"/>
    <col min="13832" max="14080" width="6.875" style="33"/>
    <col min="14081" max="14081" width="22.875" style="33" customWidth="1"/>
    <col min="14082" max="14082" width="19" style="33" customWidth="1"/>
    <col min="14083" max="14083" width="20.5" style="33" customWidth="1"/>
    <col min="14084" max="14087" width="19" style="33" customWidth="1"/>
    <col min="14088" max="14336" width="6.875" style="33"/>
    <col min="14337" max="14337" width="22.875" style="33" customWidth="1"/>
    <col min="14338" max="14338" width="19" style="33" customWidth="1"/>
    <col min="14339" max="14339" width="20.5" style="33" customWidth="1"/>
    <col min="14340" max="14343" width="19" style="33" customWidth="1"/>
    <col min="14344" max="14592" width="6.875" style="33"/>
    <col min="14593" max="14593" width="22.875" style="33" customWidth="1"/>
    <col min="14594" max="14594" width="19" style="33" customWidth="1"/>
    <col min="14595" max="14595" width="20.5" style="33" customWidth="1"/>
    <col min="14596" max="14599" width="19" style="33" customWidth="1"/>
    <col min="14600" max="14848" width="6.875" style="33"/>
    <col min="14849" max="14849" width="22.875" style="33" customWidth="1"/>
    <col min="14850" max="14850" width="19" style="33" customWidth="1"/>
    <col min="14851" max="14851" width="20.5" style="33" customWidth="1"/>
    <col min="14852" max="14855" width="19" style="33" customWidth="1"/>
    <col min="14856" max="15104" width="6.875" style="33"/>
    <col min="15105" max="15105" width="22.875" style="33" customWidth="1"/>
    <col min="15106" max="15106" width="19" style="33" customWidth="1"/>
    <col min="15107" max="15107" width="20.5" style="33" customWidth="1"/>
    <col min="15108" max="15111" width="19" style="33" customWidth="1"/>
    <col min="15112" max="15360" width="6.875" style="33"/>
    <col min="15361" max="15361" width="22.875" style="33" customWidth="1"/>
    <col min="15362" max="15362" width="19" style="33" customWidth="1"/>
    <col min="15363" max="15363" width="20.5" style="33" customWidth="1"/>
    <col min="15364" max="15367" width="19" style="33" customWidth="1"/>
    <col min="15368" max="15616" width="6.875" style="33"/>
    <col min="15617" max="15617" width="22.875" style="33" customWidth="1"/>
    <col min="15618" max="15618" width="19" style="33" customWidth="1"/>
    <col min="15619" max="15619" width="20.5" style="33" customWidth="1"/>
    <col min="15620" max="15623" width="19" style="33" customWidth="1"/>
    <col min="15624" max="15872" width="6.875" style="33"/>
    <col min="15873" max="15873" width="22.875" style="33" customWidth="1"/>
    <col min="15874" max="15874" width="19" style="33" customWidth="1"/>
    <col min="15875" max="15875" width="20.5" style="33" customWidth="1"/>
    <col min="15876" max="15879" width="19" style="33" customWidth="1"/>
    <col min="15880" max="16128" width="6.875" style="33"/>
    <col min="16129" max="16129" width="22.875" style="33" customWidth="1"/>
    <col min="16130" max="16130" width="19" style="33" customWidth="1"/>
    <col min="16131" max="16131" width="20.5" style="33" customWidth="1"/>
    <col min="16132" max="16135" width="19" style="33" customWidth="1"/>
    <col min="16136" max="16384" width="6.875" style="33"/>
  </cols>
  <sheetData>
    <row r="1" spans="1:13" s="8" customFormat="1" ht="20.100000000000001" customHeight="1">
      <c r="A1" s="160" t="s">
        <v>447</v>
      </c>
      <c r="B1" s="7"/>
      <c r="C1" s="7"/>
      <c r="D1" s="7"/>
      <c r="E1" s="7"/>
      <c r="F1" s="7"/>
      <c r="G1" s="7"/>
    </row>
    <row r="2" spans="1:13" s="8" customFormat="1" ht="38.25" customHeight="1">
      <c r="A2" s="156" t="s">
        <v>473</v>
      </c>
      <c r="B2" s="9"/>
      <c r="C2" s="9"/>
      <c r="D2" s="9"/>
      <c r="E2" s="9"/>
      <c r="F2" s="9"/>
      <c r="G2" s="9"/>
    </row>
    <row r="3" spans="1:13" s="8" customFormat="1" ht="20.100000000000001" customHeight="1">
      <c r="A3" s="10"/>
      <c r="B3" s="7"/>
      <c r="C3" s="7"/>
      <c r="D3" s="7"/>
      <c r="E3" s="7"/>
      <c r="F3" s="7"/>
      <c r="G3" s="7"/>
    </row>
    <row r="4" spans="1:13" s="8" customFormat="1" ht="20.100000000000001" customHeight="1">
      <c r="A4" s="11"/>
      <c r="B4" s="12"/>
      <c r="C4" s="12"/>
      <c r="D4" s="12"/>
      <c r="E4" s="12"/>
      <c r="F4" s="12"/>
      <c r="G4" s="13" t="s">
        <v>311</v>
      </c>
    </row>
    <row r="5" spans="1:13" s="8" customFormat="1" ht="20.100000000000001" customHeight="1">
      <c r="A5" s="179" t="s">
        <v>312</v>
      </c>
      <c r="B5" s="179"/>
      <c r="C5" s="179" t="s">
        <v>313</v>
      </c>
      <c r="D5" s="179"/>
      <c r="E5" s="179"/>
      <c r="F5" s="179"/>
      <c r="G5" s="179"/>
    </row>
    <row r="6" spans="1:13" s="8" customFormat="1" ht="45" customHeight="1">
      <c r="A6" s="14" t="s">
        <v>314</v>
      </c>
      <c r="B6" s="14" t="s">
        <v>315</v>
      </c>
      <c r="C6" s="14" t="s">
        <v>314</v>
      </c>
      <c r="D6" s="14" t="s">
        <v>316</v>
      </c>
      <c r="E6" s="14" t="s">
        <v>317</v>
      </c>
      <c r="F6" s="14" t="s">
        <v>318</v>
      </c>
      <c r="G6" s="14" t="s">
        <v>319</v>
      </c>
    </row>
    <row r="7" spans="1:13" s="8" customFormat="1" ht="20.100000000000001" customHeight="1">
      <c r="A7" s="15" t="s">
        <v>320</v>
      </c>
      <c r="B7" s="116">
        <f>SUM(B8:B10)</f>
        <v>6517.29</v>
      </c>
      <c r="C7" s="16" t="s">
        <v>321</v>
      </c>
      <c r="D7" s="118">
        <f>SUM(E7:G7)</f>
        <v>6517.2899999999991</v>
      </c>
      <c r="E7" s="118">
        <f>SUM(E8:E14)</f>
        <v>6517.2899999999991</v>
      </c>
      <c r="F7" s="118">
        <f t="shared" ref="F7:G7" si="0">SUM(F8:F14)</f>
        <v>0</v>
      </c>
      <c r="G7" s="118">
        <f t="shared" si="0"/>
        <v>0</v>
      </c>
    </row>
    <row r="8" spans="1:13" s="8" customFormat="1" ht="20.100000000000001" customHeight="1">
      <c r="A8" s="17" t="s">
        <v>322</v>
      </c>
      <c r="B8" s="18">
        <v>6517.29</v>
      </c>
      <c r="C8" s="137" t="s">
        <v>455</v>
      </c>
      <c r="D8" s="78">
        <f>SUM(E8:G8)</f>
        <v>6380.29</v>
      </c>
      <c r="E8" s="78">
        <v>6380.29</v>
      </c>
      <c r="F8" s="19"/>
      <c r="G8" s="19"/>
    </row>
    <row r="9" spans="1:13" s="8" customFormat="1" ht="20.100000000000001" customHeight="1">
      <c r="A9" s="17" t="s">
        <v>323</v>
      </c>
      <c r="B9" s="20"/>
      <c r="C9" s="138" t="s">
        <v>492</v>
      </c>
      <c r="D9" s="78">
        <f t="shared" ref="D9:D12" si="1">SUM(E9:G9)</f>
        <v>100</v>
      </c>
      <c r="E9" s="81">
        <v>100</v>
      </c>
      <c r="F9" s="19"/>
      <c r="G9" s="19"/>
    </row>
    <row r="10" spans="1:13" s="8" customFormat="1" ht="20.100000000000001" customHeight="1">
      <c r="A10" s="21" t="s">
        <v>324</v>
      </c>
      <c r="B10" s="22"/>
      <c r="C10" s="139" t="s">
        <v>456</v>
      </c>
      <c r="D10" s="78">
        <f t="shared" si="1"/>
        <v>18.690000000000001</v>
      </c>
      <c r="E10" s="81">
        <v>18.690000000000001</v>
      </c>
      <c r="F10" s="19"/>
      <c r="G10" s="19"/>
    </row>
    <row r="11" spans="1:13" s="8" customFormat="1" ht="20.100000000000001" customHeight="1">
      <c r="A11" s="23" t="s">
        <v>325</v>
      </c>
      <c r="B11" s="116">
        <f>SUM(B12:B14)</f>
        <v>0</v>
      </c>
      <c r="C11" s="139" t="s">
        <v>444</v>
      </c>
      <c r="D11" s="78">
        <f t="shared" si="1"/>
        <v>8.83</v>
      </c>
      <c r="E11" s="81">
        <v>8.83</v>
      </c>
      <c r="F11" s="19"/>
      <c r="G11" s="19"/>
    </row>
    <row r="12" spans="1:13" s="8" customFormat="1" ht="20.100000000000001" customHeight="1">
      <c r="A12" s="21" t="s">
        <v>322</v>
      </c>
      <c r="B12" s="18"/>
      <c r="C12" s="138" t="s">
        <v>458</v>
      </c>
      <c r="D12" s="78">
        <f t="shared" si="1"/>
        <v>9.48</v>
      </c>
      <c r="E12" s="81">
        <v>9.48</v>
      </c>
      <c r="F12" s="19"/>
      <c r="G12" s="19"/>
    </row>
    <row r="13" spans="1:13" s="8" customFormat="1" ht="20.100000000000001" customHeight="1">
      <c r="A13" s="21" t="s">
        <v>323</v>
      </c>
      <c r="B13" s="20"/>
      <c r="C13" s="136"/>
      <c r="D13" s="135"/>
      <c r="E13" s="19"/>
      <c r="F13" s="19"/>
      <c r="G13" s="19"/>
    </row>
    <row r="14" spans="1:13" s="8" customFormat="1" ht="20.100000000000001" customHeight="1">
      <c r="A14" s="17" t="s">
        <v>324</v>
      </c>
      <c r="B14" s="22"/>
      <c r="C14" s="136"/>
      <c r="D14" s="135"/>
      <c r="E14" s="19"/>
      <c r="F14" s="19"/>
      <c r="G14" s="19"/>
      <c r="M14" s="25"/>
    </row>
    <row r="15" spans="1:13" s="8" customFormat="1" ht="20.100000000000001" customHeight="1">
      <c r="A15" s="23"/>
      <c r="B15" s="28"/>
      <c r="C15" s="24"/>
      <c r="D15" s="27"/>
      <c r="E15" s="27"/>
      <c r="F15" s="27"/>
      <c r="G15" s="27"/>
    </row>
    <row r="16" spans="1:13" s="8" customFormat="1" ht="20.100000000000001" customHeight="1">
      <c r="A16" s="23"/>
      <c r="B16" s="28"/>
      <c r="C16" s="28" t="s">
        <v>326</v>
      </c>
      <c r="D16" s="120">
        <f>E16+F16+G16</f>
        <v>0</v>
      </c>
      <c r="E16" s="119">
        <f>B8+B12-E7</f>
        <v>0</v>
      </c>
      <c r="F16" s="119">
        <f>B9+B13-F7</f>
        <v>0</v>
      </c>
      <c r="G16" s="119">
        <f>B10+B14-G7</f>
        <v>0</v>
      </c>
    </row>
    <row r="17" spans="1:7" s="8" customFormat="1" ht="20.100000000000001" customHeight="1">
      <c r="A17" s="23"/>
      <c r="B17" s="28"/>
      <c r="C17" s="28"/>
      <c r="D17" s="29"/>
      <c r="E17" s="29"/>
      <c r="F17" s="29"/>
      <c r="G17" s="30"/>
    </row>
    <row r="18" spans="1:7" s="8" customFormat="1" ht="20.100000000000001" customHeight="1">
      <c r="A18" s="23" t="s">
        <v>327</v>
      </c>
      <c r="B18" s="117">
        <f>SUM(B7,B11)</f>
        <v>6517.29</v>
      </c>
      <c r="C18" s="26" t="s">
        <v>328</v>
      </c>
      <c r="D18" s="119">
        <f>SUM(E18:G18)</f>
        <v>6517.2899999999991</v>
      </c>
      <c r="E18" s="119">
        <f>SUM(E7,E16)</f>
        <v>6517.2899999999991</v>
      </c>
      <c r="F18" s="119">
        <f t="shared" ref="F18:G18" si="2">SUM(F7,F16)</f>
        <v>0</v>
      </c>
      <c r="G18" s="119">
        <f t="shared" si="2"/>
        <v>0</v>
      </c>
    </row>
    <row r="19" spans="1:7" ht="20.100000000000001" customHeight="1">
      <c r="A19" s="31"/>
      <c r="B19" s="31"/>
      <c r="C19" s="31"/>
      <c r="D19" s="31"/>
      <c r="E19" s="31"/>
      <c r="F19" s="31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showZeros="0" workbookViewId="0"/>
  </sheetViews>
  <sheetFormatPr defaultColWidth="6.875" defaultRowHeight="12.75" customHeight="1"/>
  <cols>
    <col min="1" max="1" width="10.25" style="127" customWidth="1"/>
    <col min="2" max="2" width="44.5" style="127" customWidth="1"/>
    <col min="3" max="3" width="28.875" style="35" customWidth="1"/>
    <col min="4" max="4" width="20.5" style="35" customWidth="1"/>
    <col min="5" max="5" width="23.8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6.875" style="35"/>
  </cols>
  <sheetData>
    <row r="1" spans="1:5" ht="20.100000000000001" customHeight="1">
      <c r="A1" s="160" t="s">
        <v>448</v>
      </c>
    </row>
    <row r="2" spans="1:5" ht="36" customHeight="1">
      <c r="A2" s="36" t="s">
        <v>474</v>
      </c>
      <c r="B2" s="128"/>
      <c r="C2" s="37"/>
      <c r="D2" s="37"/>
      <c r="E2" s="37"/>
    </row>
    <row r="3" spans="1:5" ht="20.100000000000001" customHeight="1">
      <c r="A3" s="122"/>
      <c r="B3" s="128"/>
      <c r="C3" s="37"/>
      <c r="D3" s="37"/>
      <c r="E3" s="37"/>
    </row>
    <row r="4" spans="1:5" ht="20.100000000000001" customHeight="1">
      <c r="A4" s="123"/>
      <c r="B4" s="129"/>
      <c r="C4" s="40"/>
      <c r="D4" s="40"/>
      <c r="E4" s="41" t="s">
        <v>311</v>
      </c>
    </row>
    <row r="5" spans="1:5" ht="20.100000000000001" customHeight="1">
      <c r="A5" s="180" t="s">
        <v>329</v>
      </c>
      <c r="B5" s="180"/>
      <c r="C5" s="180" t="s">
        <v>495</v>
      </c>
      <c r="D5" s="180"/>
      <c r="E5" s="180"/>
    </row>
    <row r="6" spans="1:5" ht="20.100000000000001" customHeight="1">
      <c r="A6" s="124" t="s">
        <v>330</v>
      </c>
      <c r="B6" s="124" t="s">
        <v>331</v>
      </c>
      <c r="C6" s="42" t="s">
        <v>332</v>
      </c>
      <c r="D6" s="42" t="s">
        <v>333</v>
      </c>
      <c r="E6" s="42" t="s">
        <v>334</v>
      </c>
    </row>
    <row r="7" spans="1:5" ht="20.100000000000001" customHeight="1">
      <c r="A7" s="181" t="s">
        <v>445</v>
      </c>
      <c r="B7" s="182"/>
      <c r="C7" s="121">
        <f>SUM(D7:E7)</f>
        <v>6517.29</v>
      </c>
      <c r="D7" s="115">
        <f>D8+D16+D19+D23+D26</f>
        <v>202</v>
      </c>
      <c r="E7" s="115">
        <f>E8+E16+E19+E23+E26</f>
        <v>6315.29</v>
      </c>
    </row>
    <row r="8" spans="1:5" ht="20.100000000000001" customHeight="1">
      <c r="A8" s="149">
        <v>201</v>
      </c>
      <c r="B8" s="150" t="s">
        <v>462</v>
      </c>
      <c r="C8" s="121">
        <f t="shared" ref="C8:C9" si="0">SUM(D8:E8)</f>
        <v>6380.3</v>
      </c>
      <c r="D8" s="121">
        <f>D9+D12+D14</f>
        <v>165.01</v>
      </c>
      <c r="E8" s="121">
        <f>E9+E12+E14</f>
        <v>6215.29</v>
      </c>
    </row>
    <row r="9" spans="1:5" ht="20.100000000000001" customHeight="1">
      <c r="A9" s="149">
        <v>20103</v>
      </c>
      <c r="B9" s="150" t="s">
        <v>463</v>
      </c>
      <c r="C9" s="121">
        <f t="shared" si="0"/>
        <v>210.29999999999998</v>
      </c>
      <c r="D9" s="121">
        <f>SUM(D10:D11)</f>
        <v>165.01</v>
      </c>
      <c r="E9" s="121">
        <f>SUM(E10:E11)</f>
        <v>45.29</v>
      </c>
    </row>
    <row r="10" spans="1:5" ht="20.100000000000001" customHeight="1">
      <c r="A10" s="149">
        <v>2010301</v>
      </c>
      <c r="B10" s="150" t="s">
        <v>482</v>
      </c>
      <c r="C10" s="121">
        <f>SUM(D10:E10)</f>
        <v>165.01</v>
      </c>
      <c r="D10" s="115">
        <v>165.01</v>
      </c>
      <c r="E10" s="115"/>
    </row>
    <row r="11" spans="1:5" ht="20.100000000000001" customHeight="1">
      <c r="A11" s="149">
        <v>2010399</v>
      </c>
      <c r="B11" s="150" t="s">
        <v>483</v>
      </c>
      <c r="C11" s="121">
        <f>SUM(D11:E11)</f>
        <v>45.29</v>
      </c>
      <c r="D11" s="115"/>
      <c r="E11" s="115">
        <v>45.29</v>
      </c>
    </row>
    <row r="12" spans="1:5" ht="20.100000000000001" customHeight="1">
      <c r="A12" s="151">
        <v>20113</v>
      </c>
      <c r="B12" s="150" t="s">
        <v>484</v>
      </c>
      <c r="C12" s="152">
        <f t="shared" ref="C12:C18" si="1">SUM(D12:E12)</f>
        <v>6150</v>
      </c>
      <c r="D12" s="115"/>
      <c r="E12" s="115">
        <v>6150</v>
      </c>
    </row>
    <row r="13" spans="1:5" ht="20.100000000000001" customHeight="1">
      <c r="A13" s="151">
        <v>2011308</v>
      </c>
      <c r="B13" s="150" t="s">
        <v>485</v>
      </c>
      <c r="C13" s="152">
        <f t="shared" si="1"/>
        <v>6150</v>
      </c>
      <c r="D13" s="115"/>
      <c r="E13" s="115">
        <v>6150</v>
      </c>
    </row>
    <row r="14" spans="1:5" ht="20.100000000000001" customHeight="1">
      <c r="A14" s="151">
        <v>20132</v>
      </c>
      <c r="B14" s="150" t="s">
        <v>486</v>
      </c>
      <c r="C14" s="152">
        <f t="shared" si="1"/>
        <v>20</v>
      </c>
      <c r="D14" s="115"/>
      <c r="E14" s="115">
        <v>20</v>
      </c>
    </row>
    <row r="15" spans="1:5" ht="20.100000000000001" customHeight="1">
      <c r="A15" s="151">
        <v>2013299</v>
      </c>
      <c r="B15" s="150" t="s">
        <v>487</v>
      </c>
      <c r="C15" s="152">
        <f t="shared" si="1"/>
        <v>20</v>
      </c>
      <c r="D15" s="115"/>
      <c r="E15" s="115">
        <v>20</v>
      </c>
    </row>
    <row r="16" spans="1:5" ht="20.100000000000001" customHeight="1">
      <c r="A16" s="151">
        <v>206</v>
      </c>
      <c r="B16" s="150" t="s">
        <v>488</v>
      </c>
      <c r="C16" s="121">
        <f t="shared" si="1"/>
        <v>100</v>
      </c>
      <c r="D16" s="115"/>
      <c r="E16" s="115">
        <v>100</v>
      </c>
    </row>
    <row r="17" spans="1:5" ht="20.100000000000001" customHeight="1">
      <c r="A17" s="151">
        <v>20699</v>
      </c>
      <c r="B17" s="150" t="s">
        <v>489</v>
      </c>
      <c r="C17" s="121">
        <f t="shared" si="1"/>
        <v>100</v>
      </c>
      <c r="D17" s="115"/>
      <c r="E17" s="115">
        <v>100</v>
      </c>
    </row>
    <row r="18" spans="1:5" ht="20.100000000000001" customHeight="1">
      <c r="A18" s="151">
        <v>2069999</v>
      </c>
      <c r="B18" s="150" t="s">
        <v>490</v>
      </c>
      <c r="C18" s="121">
        <f t="shared" si="1"/>
        <v>100</v>
      </c>
      <c r="D18" s="115"/>
      <c r="E18" s="115">
        <v>100</v>
      </c>
    </row>
    <row r="19" spans="1:5" ht="20.100000000000001" customHeight="1">
      <c r="A19" s="151">
        <v>208</v>
      </c>
      <c r="B19" s="150" t="s">
        <v>464</v>
      </c>
      <c r="C19" s="121">
        <f t="shared" ref="C19:C28" si="2">SUM(D19:E19)</f>
        <v>18.690000000000001</v>
      </c>
      <c r="D19" s="115">
        <f>SUM(D21:D22)</f>
        <v>18.690000000000001</v>
      </c>
      <c r="E19" s="115"/>
    </row>
    <row r="20" spans="1:5" ht="20.100000000000001" customHeight="1">
      <c r="A20" s="151">
        <v>20805</v>
      </c>
      <c r="B20" s="150" t="s">
        <v>465</v>
      </c>
      <c r="C20" s="121">
        <f t="shared" si="2"/>
        <v>18.690000000000001</v>
      </c>
      <c r="D20" s="115">
        <f>SUM(D21:D22)</f>
        <v>18.690000000000001</v>
      </c>
      <c r="E20" s="115"/>
    </row>
    <row r="21" spans="1:5" ht="20.100000000000001" customHeight="1">
      <c r="A21" s="151">
        <v>2080505</v>
      </c>
      <c r="B21" s="150" t="s">
        <v>466</v>
      </c>
      <c r="C21" s="121">
        <f t="shared" si="2"/>
        <v>12.46</v>
      </c>
      <c r="D21" s="115">
        <v>12.46</v>
      </c>
      <c r="E21" s="115"/>
    </row>
    <row r="22" spans="1:5" ht="20.100000000000001" customHeight="1">
      <c r="A22" s="151">
        <v>2080506</v>
      </c>
      <c r="B22" s="150" t="s">
        <v>467</v>
      </c>
      <c r="C22" s="121">
        <f t="shared" si="2"/>
        <v>6.23</v>
      </c>
      <c r="D22" s="115">
        <v>6.23</v>
      </c>
      <c r="E22" s="115"/>
    </row>
    <row r="23" spans="1:5" ht="20.100000000000001" customHeight="1">
      <c r="A23" s="151">
        <v>210</v>
      </c>
      <c r="B23" s="150" t="s">
        <v>468</v>
      </c>
      <c r="C23" s="121">
        <f t="shared" si="2"/>
        <v>8.83</v>
      </c>
      <c r="D23" s="115">
        <f>SUM(D24)</f>
        <v>8.83</v>
      </c>
      <c r="E23" s="115"/>
    </row>
    <row r="24" spans="1:5" ht="20.100000000000001" customHeight="1">
      <c r="A24" s="151">
        <v>21011</v>
      </c>
      <c r="B24" s="150" t="s">
        <v>469</v>
      </c>
      <c r="C24" s="121">
        <f t="shared" si="2"/>
        <v>8.83</v>
      </c>
      <c r="D24" s="115">
        <f>SUM(D25)</f>
        <v>8.83</v>
      </c>
      <c r="E24" s="115"/>
    </row>
    <row r="25" spans="1:5" ht="20.100000000000001" customHeight="1">
      <c r="A25" s="151">
        <v>2101101</v>
      </c>
      <c r="B25" s="150" t="s">
        <v>491</v>
      </c>
      <c r="C25" s="121">
        <f t="shared" si="2"/>
        <v>8.83</v>
      </c>
      <c r="D25" s="115">
        <v>8.83</v>
      </c>
      <c r="E25" s="115"/>
    </row>
    <row r="26" spans="1:5" ht="20.100000000000001" customHeight="1">
      <c r="A26" s="151">
        <v>221</v>
      </c>
      <c r="B26" s="150" t="s">
        <v>470</v>
      </c>
      <c r="C26" s="121">
        <f t="shared" si="2"/>
        <v>9.4700000000000006</v>
      </c>
      <c r="D26" s="115">
        <v>9.4700000000000006</v>
      </c>
      <c r="E26" s="115"/>
    </row>
    <row r="27" spans="1:5" ht="20.100000000000001" customHeight="1">
      <c r="A27" s="151">
        <v>22102</v>
      </c>
      <c r="B27" s="150" t="s">
        <v>471</v>
      </c>
      <c r="C27" s="121">
        <f t="shared" si="2"/>
        <v>9.4700000000000006</v>
      </c>
      <c r="D27" s="115">
        <v>9.4700000000000006</v>
      </c>
      <c r="E27" s="115"/>
    </row>
    <row r="28" spans="1:5" ht="20.100000000000001" customHeight="1">
      <c r="A28" s="151">
        <v>2210201</v>
      </c>
      <c r="B28" s="150" t="s">
        <v>472</v>
      </c>
      <c r="C28" s="121">
        <f t="shared" si="2"/>
        <v>9.4700000000000006</v>
      </c>
      <c r="D28" s="115">
        <v>9.4700000000000006</v>
      </c>
      <c r="E28" s="115"/>
    </row>
    <row r="29" spans="1:5" ht="20.100000000000001" customHeight="1">
      <c r="A29" s="125" t="s">
        <v>453</v>
      </c>
      <c r="B29" s="126"/>
      <c r="C29" s="43"/>
      <c r="D29" s="43"/>
      <c r="E29" s="43"/>
    </row>
    <row r="30" spans="1:5" ht="12.75" customHeight="1">
      <c r="A30" s="126"/>
      <c r="B30" s="126"/>
      <c r="C30" s="43"/>
      <c r="D30" s="43"/>
      <c r="E30" s="43"/>
    </row>
    <row r="31" spans="1:5" ht="12.75" customHeight="1">
      <c r="A31" s="126"/>
      <c r="B31" s="126"/>
      <c r="C31" s="43"/>
      <c r="D31" s="43"/>
      <c r="E31" s="43"/>
    </row>
    <row r="32" spans="1:5" ht="12.75" customHeight="1">
      <c r="A32" s="126"/>
      <c r="B32" s="126"/>
      <c r="C32" s="43"/>
      <c r="D32" s="43"/>
      <c r="E32" s="43"/>
    </row>
    <row r="33" spans="1:5" ht="12.75" customHeight="1">
      <c r="A33" s="126"/>
      <c r="B33" s="126"/>
      <c r="D33" s="43"/>
      <c r="E33" s="43"/>
    </row>
    <row r="34" spans="1:5" ht="12.75" customHeight="1">
      <c r="A34" s="126"/>
      <c r="B34" s="126"/>
      <c r="D34" s="43"/>
      <c r="E34" s="43"/>
    </row>
    <row r="35" spans="1:5" s="43" customFormat="1" ht="12.75" customHeight="1">
      <c r="A35" s="126"/>
      <c r="B35" s="126"/>
    </row>
    <row r="36" spans="1:5" ht="12.75" customHeight="1">
      <c r="A36" s="126"/>
      <c r="B36" s="126"/>
    </row>
    <row r="37" spans="1:5" ht="12.75" customHeight="1">
      <c r="A37" s="126"/>
      <c r="B37" s="126"/>
      <c r="D37" s="43"/>
    </row>
    <row r="38" spans="1:5" ht="12.75" customHeight="1">
      <c r="A38" s="126"/>
      <c r="B38" s="126"/>
    </row>
    <row r="39" spans="1:5" ht="12.75" customHeight="1">
      <c r="A39" s="126"/>
      <c r="B39" s="126"/>
    </row>
    <row r="40" spans="1:5" ht="12.75" customHeight="1">
      <c r="B40" s="126"/>
      <c r="C40" s="43"/>
    </row>
    <row r="42" spans="1:5" ht="12.75" customHeight="1">
      <c r="A42" s="126"/>
    </row>
    <row r="44" spans="1:5" ht="12.75" customHeight="1">
      <c r="B44" s="126"/>
    </row>
    <row r="45" spans="1:5" ht="12.75" customHeight="1">
      <c r="B45" s="126"/>
    </row>
  </sheetData>
  <mergeCells count="3">
    <mergeCell ref="A5:B5"/>
    <mergeCell ref="C5:E5"/>
    <mergeCell ref="A7:B7"/>
  </mergeCells>
  <phoneticPr fontId="2" type="noConversion"/>
  <printOptions horizontalCentered="1"/>
  <pageMargins left="0.47244094488188981" right="0.47244094488188981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showZeros="0" workbookViewId="0">
      <selection activeCell="K44" sqref="K44"/>
    </sheetView>
  </sheetViews>
  <sheetFormatPr defaultColWidth="6.875" defaultRowHeight="20.100000000000001" customHeight="1"/>
  <cols>
    <col min="1" max="1" width="14.5" style="35" customWidth="1"/>
    <col min="2" max="2" width="33.375" style="35" customWidth="1"/>
    <col min="3" max="5" width="20.625" style="35" customWidth="1"/>
    <col min="6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spans="1:11" ht="20.100000000000001" customHeight="1">
      <c r="A1" s="160" t="s">
        <v>450</v>
      </c>
      <c r="E1" s="44"/>
    </row>
    <row r="2" spans="1:11" ht="60" customHeight="1">
      <c r="A2" s="155" t="s">
        <v>475</v>
      </c>
      <c r="B2" s="45"/>
      <c r="C2" s="45"/>
      <c r="D2" s="45"/>
      <c r="E2" s="45"/>
    </row>
    <row r="3" spans="1:11" ht="20.100000000000001" customHeight="1">
      <c r="A3" s="45"/>
      <c r="B3" s="45"/>
      <c r="C3" s="45"/>
      <c r="D3" s="45"/>
      <c r="E3" s="45"/>
    </row>
    <row r="4" spans="1:11" s="47" customFormat="1" ht="19.5" customHeight="1">
      <c r="A4" s="39"/>
      <c r="B4" s="40"/>
      <c r="C4" s="40"/>
      <c r="D4" s="40"/>
      <c r="E4" s="46" t="s">
        <v>311</v>
      </c>
    </row>
    <row r="5" spans="1:11" s="47" customFormat="1" ht="20.100000000000001" customHeight="1">
      <c r="A5" s="180" t="s">
        <v>335</v>
      </c>
      <c r="B5" s="180"/>
      <c r="C5" s="180" t="s">
        <v>494</v>
      </c>
      <c r="D5" s="180"/>
      <c r="E5" s="180"/>
    </row>
    <row r="6" spans="1:11" s="47" customFormat="1" ht="20.100000000000001" customHeight="1">
      <c r="A6" s="48" t="s">
        <v>330</v>
      </c>
      <c r="B6" s="48" t="s">
        <v>331</v>
      </c>
      <c r="C6" s="48" t="s">
        <v>316</v>
      </c>
      <c r="D6" s="48" t="s">
        <v>336</v>
      </c>
      <c r="E6" s="48" t="s">
        <v>337</v>
      </c>
    </row>
    <row r="7" spans="1:11" s="47" customFormat="1" ht="20.100000000000001" customHeight="1">
      <c r="A7" s="181" t="s">
        <v>446</v>
      </c>
      <c r="B7" s="182"/>
      <c r="C7" s="130">
        <f>D7+E7</f>
        <v>202.00600000000003</v>
      </c>
      <c r="D7" s="130">
        <f>SUM(D8,D21,D38)</f>
        <v>170.28600000000003</v>
      </c>
      <c r="E7" s="130">
        <f>SUM(E8,E21,E38)</f>
        <v>31.72</v>
      </c>
      <c r="J7" s="50"/>
    </row>
    <row r="8" spans="1:11" s="47" customFormat="1" ht="20.100000000000001" customHeight="1">
      <c r="A8" s="51" t="s">
        <v>338</v>
      </c>
      <c r="B8" s="52" t="s">
        <v>339</v>
      </c>
      <c r="C8" s="130">
        <f>SUM(D8:E8)</f>
        <v>170.28000000000003</v>
      </c>
      <c r="D8" s="131">
        <f>SUM(D9:D20)</f>
        <v>170.28000000000003</v>
      </c>
      <c r="E8" s="131">
        <f>SUM(E9:E20)</f>
        <v>0</v>
      </c>
      <c r="G8" s="50"/>
    </row>
    <row r="9" spans="1:11" s="47" customFormat="1" ht="20.100000000000001" customHeight="1">
      <c r="A9" s="51" t="s">
        <v>340</v>
      </c>
      <c r="B9" s="52" t="s">
        <v>341</v>
      </c>
      <c r="C9" s="130">
        <f>SUM(D9:E9)</f>
        <v>40.35</v>
      </c>
      <c r="D9" s="49">
        <v>40.35</v>
      </c>
      <c r="E9" s="49"/>
      <c r="F9" s="50"/>
      <c r="G9" s="50"/>
      <c r="K9" s="50"/>
    </row>
    <row r="10" spans="1:11" s="47" customFormat="1" ht="20.100000000000001" customHeight="1">
      <c r="A10" s="51" t="s">
        <v>342</v>
      </c>
      <c r="B10" s="52" t="s">
        <v>343</v>
      </c>
      <c r="C10" s="130">
        <f>SUM(D10:E10)</f>
        <v>32.74</v>
      </c>
      <c r="D10" s="49">
        <v>32.74</v>
      </c>
      <c r="E10" s="49"/>
      <c r="F10" s="50"/>
      <c r="H10" s="50"/>
    </row>
    <row r="11" spans="1:11" s="47" customFormat="1" ht="20.100000000000001" customHeight="1">
      <c r="A11" s="51" t="s">
        <v>344</v>
      </c>
      <c r="B11" s="52" t="s">
        <v>345</v>
      </c>
      <c r="C11" s="130">
        <f t="shared" ref="C11:C39" si="0">SUM(D11:E11)</f>
        <v>5.88</v>
      </c>
      <c r="D11" s="49">
        <v>5.88</v>
      </c>
      <c r="E11" s="49"/>
      <c r="F11" s="50"/>
      <c r="H11" s="50"/>
    </row>
    <row r="12" spans="1:11" s="47" customFormat="1" ht="20.100000000000001" customHeight="1">
      <c r="A12" s="51" t="s">
        <v>346</v>
      </c>
      <c r="B12" s="52" t="s">
        <v>347</v>
      </c>
      <c r="C12" s="130">
        <f t="shared" si="0"/>
        <v>0</v>
      </c>
      <c r="D12" s="49"/>
      <c r="E12" s="49"/>
      <c r="F12" s="50"/>
      <c r="G12" s="50"/>
      <c r="H12" s="50"/>
    </row>
    <row r="13" spans="1:11" s="47" customFormat="1" ht="20.100000000000001" customHeight="1">
      <c r="A13" s="51" t="s">
        <v>348</v>
      </c>
      <c r="B13" s="52" t="s">
        <v>349</v>
      </c>
      <c r="C13" s="130">
        <f t="shared" si="0"/>
        <v>12.46</v>
      </c>
      <c r="D13" s="49">
        <v>12.46</v>
      </c>
      <c r="E13" s="49"/>
      <c r="F13" s="50"/>
      <c r="J13" s="50"/>
    </row>
    <row r="14" spans="1:11" s="47" customFormat="1" ht="20.100000000000001" customHeight="1">
      <c r="A14" s="51" t="s">
        <v>350</v>
      </c>
      <c r="B14" s="52" t="s">
        <v>351</v>
      </c>
      <c r="C14" s="130">
        <f t="shared" si="0"/>
        <v>6.23</v>
      </c>
      <c r="D14" s="49">
        <v>6.23</v>
      </c>
      <c r="E14" s="49"/>
      <c r="F14" s="50"/>
      <c r="G14" s="50"/>
      <c r="K14" s="50"/>
    </row>
    <row r="15" spans="1:11" s="47" customFormat="1" ht="20.100000000000001" customHeight="1">
      <c r="A15" s="51" t="s">
        <v>352</v>
      </c>
      <c r="B15" s="52" t="s">
        <v>353</v>
      </c>
      <c r="C15" s="130">
        <f t="shared" si="0"/>
        <v>8.83</v>
      </c>
      <c r="D15" s="49">
        <v>8.83</v>
      </c>
      <c r="E15" s="49"/>
      <c r="F15" s="50"/>
      <c r="G15" s="50"/>
      <c r="H15" s="50"/>
      <c r="K15" s="50"/>
    </row>
    <row r="16" spans="1:11" s="47" customFormat="1" ht="20.100000000000001" customHeight="1">
      <c r="A16" s="51" t="s">
        <v>354</v>
      </c>
      <c r="B16" s="52" t="s">
        <v>355</v>
      </c>
      <c r="C16" s="130">
        <f t="shared" si="0"/>
        <v>0</v>
      </c>
      <c r="D16" s="49"/>
      <c r="E16" s="49"/>
      <c r="F16" s="50"/>
      <c r="G16" s="50"/>
      <c r="K16" s="50"/>
    </row>
    <row r="17" spans="1:14" s="47" customFormat="1" ht="20.100000000000001" customHeight="1">
      <c r="A17" s="51" t="s">
        <v>356</v>
      </c>
      <c r="B17" s="52" t="s">
        <v>357</v>
      </c>
      <c r="C17" s="130">
        <f t="shared" si="0"/>
        <v>0.62</v>
      </c>
      <c r="D17" s="49">
        <v>0.62</v>
      </c>
      <c r="E17" s="49"/>
      <c r="F17" s="50"/>
      <c r="G17" s="50"/>
      <c r="K17" s="50"/>
    </row>
    <row r="18" spans="1:14" s="47" customFormat="1" ht="20.100000000000001" customHeight="1">
      <c r="A18" s="51" t="s">
        <v>358</v>
      </c>
      <c r="B18" s="52" t="s">
        <v>359</v>
      </c>
      <c r="C18" s="130">
        <f t="shared" si="0"/>
        <v>9.48</v>
      </c>
      <c r="D18" s="49">
        <v>9.48</v>
      </c>
      <c r="E18" s="49"/>
      <c r="F18" s="50"/>
      <c r="G18" s="50"/>
      <c r="K18" s="50"/>
    </row>
    <row r="19" spans="1:14" s="47" customFormat="1" ht="20.100000000000001" customHeight="1">
      <c r="A19" s="51" t="s">
        <v>360</v>
      </c>
      <c r="B19" s="52" t="s">
        <v>361</v>
      </c>
      <c r="C19" s="130">
        <f t="shared" si="0"/>
        <v>0</v>
      </c>
      <c r="D19" s="49"/>
      <c r="E19" s="49"/>
      <c r="F19" s="50"/>
      <c r="G19" s="50"/>
      <c r="I19" s="50"/>
      <c r="K19" s="50"/>
    </row>
    <row r="20" spans="1:14" s="47" customFormat="1" ht="20.100000000000001" customHeight="1">
      <c r="A20" s="51" t="s">
        <v>362</v>
      </c>
      <c r="B20" s="52" t="s">
        <v>363</v>
      </c>
      <c r="C20" s="130">
        <f t="shared" si="0"/>
        <v>53.69</v>
      </c>
      <c r="D20" s="49">
        <v>53.69</v>
      </c>
      <c r="E20" s="49"/>
      <c r="F20" s="50"/>
      <c r="G20" s="50"/>
      <c r="K20" s="50"/>
    </row>
    <row r="21" spans="1:14" s="47" customFormat="1" ht="20.100000000000001" customHeight="1">
      <c r="A21" s="51" t="s">
        <v>364</v>
      </c>
      <c r="B21" s="52" t="s">
        <v>365</v>
      </c>
      <c r="C21" s="130">
        <f t="shared" si="0"/>
        <v>31.72</v>
      </c>
      <c r="D21" s="131">
        <f>SUM(D22:D37)</f>
        <v>0</v>
      </c>
      <c r="E21" s="131">
        <f>SUM(E22:E37)</f>
        <v>31.72</v>
      </c>
      <c r="F21" s="50"/>
      <c r="G21" s="50"/>
    </row>
    <row r="22" spans="1:14" s="47" customFormat="1" ht="20.100000000000001" customHeight="1">
      <c r="A22" s="51" t="s">
        <v>366</v>
      </c>
      <c r="B22" s="54" t="s">
        <v>367</v>
      </c>
      <c r="C22" s="130">
        <f t="shared" si="0"/>
        <v>2</v>
      </c>
      <c r="D22" s="49"/>
      <c r="E22" s="49">
        <v>2</v>
      </c>
      <c r="F22" s="50"/>
      <c r="G22" s="50"/>
      <c r="H22" s="50"/>
      <c r="N22" s="50"/>
    </row>
    <row r="23" spans="1:14" s="47" customFormat="1" ht="20.100000000000001" customHeight="1">
      <c r="A23" s="51" t="s">
        <v>368</v>
      </c>
      <c r="B23" s="55" t="s">
        <v>369</v>
      </c>
      <c r="C23" s="130">
        <f t="shared" si="0"/>
        <v>1</v>
      </c>
      <c r="D23" s="49"/>
      <c r="E23" s="49">
        <v>1</v>
      </c>
      <c r="F23" s="50"/>
      <c r="G23" s="50"/>
    </row>
    <row r="24" spans="1:14" s="47" customFormat="1" ht="20.100000000000001" customHeight="1">
      <c r="A24" s="51" t="s">
        <v>370</v>
      </c>
      <c r="B24" s="55" t="s">
        <v>371</v>
      </c>
      <c r="C24" s="130">
        <f t="shared" si="0"/>
        <v>0.5</v>
      </c>
      <c r="D24" s="49"/>
      <c r="E24" s="49">
        <v>0.5</v>
      </c>
      <c r="F24" s="50"/>
      <c r="H24" s="50"/>
      <c r="J24" s="50"/>
    </row>
    <row r="25" spans="1:14" s="47" customFormat="1" ht="20.100000000000001" customHeight="1">
      <c r="A25" s="51" t="s">
        <v>372</v>
      </c>
      <c r="B25" s="55" t="s">
        <v>373</v>
      </c>
      <c r="C25" s="130">
        <f t="shared" si="0"/>
        <v>1</v>
      </c>
      <c r="D25" s="49"/>
      <c r="E25" s="49">
        <v>1</v>
      </c>
      <c r="F25" s="50"/>
      <c r="G25" s="50"/>
      <c r="H25" s="50"/>
    </row>
    <row r="26" spans="1:14" s="47" customFormat="1" ht="20.100000000000001" customHeight="1">
      <c r="A26" s="51" t="s">
        <v>374</v>
      </c>
      <c r="B26" s="54" t="s">
        <v>375</v>
      </c>
      <c r="C26" s="130">
        <f t="shared" si="0"/>
        <v>4</v>
      </c>
      <c r="D26" s="49"/>
      <c r="E26" s="49">
        <v>4</v>
      </c>
      <c r="F26" s="50"/>
      <c r="G26" s="50"/>
    </row>
    <row r="27" spans="1:14" s="47" customFormat="1" ht="20.100000000000001" customHeight="1">
      <c r="A27" s="51" t="s">
        <v>376</v>
      </c>
      <c r="B27" s="55" t="s">
        <v>377</v>
      </c>
      <c r="C27" s="130">
        <f t="shared" si="0"/>
        <v>1</v>
      </c>
      <c r="D27" s="49"/>
      <c r="E27" s="49">
        <v>1</v>
      </c>
      <c r="F27" s="50"/>
      <c r="G27" s="50"/>
      <c r="H27" s="50"/>
      <c r="K27" s="50"/>
    </row>
    <row r="28" spans="1:14" s="47" customFormat="1" ht="20.100000000000001" customHeight="1">
      <c r="A28" s="51" t="s">
        <v>378</v>
      </c>
      <c r="B28" s="55" t="s">
        <v>379</v>
      </c>
      <c r="C28" s="130">
        <f t="shared" si="0"/>
        <v>1.8</v>
      </c>
      <c r="D28" s="49"/>
      <c r="E28" s="49">
        <v>1.8</v>
      </c>
      <c r="F28" s="50"/>
      <c r="G28" s="50"/>
      <c r="H28" s="50"/>
      <c r="I28" s="50"/>
    </row>
    <row r="29" spans="1:14" s="47" customFormat="1" ht="20.100000000000001" customHeight="1">
      <c r="A29" s="51" t="s">
        <v>380</v>
      </c>
      <c r="B29" s="55" t="s">
        <v>381</v>
      </c>
      <c r="C29" s="130">
        <f t="shared" si="0"/>
        <v>0.5</v>
      </c>
      <c r="D29" s="49"/>
      <c r="E29" s="49">
        <v>0.5</v>
      </c>
      <c r="F29" s="50"/>
      <c r="G29" s="50"/>
      <c r="H29" s="50"/>
      <c r="I29" s="50"/>
      <c r="J29" s="50"/>
    </row>
    <row r="30" spans="1:14" s="47" customFormat="1" ht="20.100000000000001" customHeight="1">
      <c r="A30" s="51" t="s">
        <v>382</v>
      </c>
      <c r="B30" s="55" t="s">
        <v>383</v>
      </c>
      <c r="C30" s="130">
        <f t="shared" si="0"/>
        <v>0.5</v>
      </c>
      <c r="D30" s="49"/>
      <c r="E30" s="49">
        <v>0.5</v>
      </c>
      <c r="F30" s="50"/>
      <c r="G30" s="50"/>
      <c r="H30" s="50"/>
    </row>
    <row r="31" spans="1:14" s="47" customFormat="1" ht="20.100000000000001" customHeight="1">
      <c r="A31" s="51" t="s">
        <v>384</v>
      </c>
      <c r="B31" s="55" t="s">
        <v>385</v>
      </c>
      <c r="C31" s="130">
        <f t="shared" si="0"/>
        <v>1</v>
      </c>
      <c r="D31" s="49"/>
      <c r="E31" s="49">
        <v>1</v>
      </c>
      <c r="F31" s="50"/>
      <c r="I31" s="50"/>
    </row>
    <row r="32" spans="1:14" s="47" customFormat="1" ht="20.100000000000001" customHeight="1">
      <c r="A32" s="51" t="s">
        <v>386</v>
      </c>
      <c r="B32" s="54" t="s">
        <v>387</v>
      </c>
      <c r="C32" s="130">
        <f t="shared" si="0"/>
        <v>1.95</v>
      </c>
      <c r="D32" s="49"/>
      <c r="E32" s="49">
        <v>1.95</v>
      </c>
      <c r="F32" s="50"/>
      <c r="G32" s="50"/>
      <c r="H32" s="50"/>
      <c r="I32" s="50"/>
    </row>
    <row r="33" spans="1:16" s="47" customFormat="1" ht="20.100000000000001" customHeight="1">
      <c r="A33" s="51" t="s">
        <v>388</v>
      </c>
      <c r="B33" s="55" t="s">
        <v>389</v>
      </c>
      <c r="C33" s="130">
        <f t="shared" si="0"/>
        <v>1.59</v>
      </c>
      <c r="D33" s="49"/>
      <c r="E33" s="49">
        <v>1.59</v>
      </c>
      <c r="F33" s="50"/>
      <c r="G33" s="50"/>
    </row>
    <row r="34" spans="1:16" s="47" customFormat="1" ht="20.100000000000001" customHeight="1">
      <c r="A34" s="51" t="s">
        <v>390</v>
      </c>
      <c r="B34" s="55" t="s">
        <v>391</v>
      </c>
      <c r="C34" s="130">
        <f t="shared" si="0"/>
        <v>3.5</v>
      </c>
      <c r="D34" s="49"/>
      <c r="E34" s="49">
        <v>3.5</v>
      </c>
      <c r="F34" s="50"/>
      <c r="G34" s="50"/>
      <c r="I34" s="50"/>
      <c r="P34" s="50"/>
    </row>
    <row r="35" spans="1:16" s="47" customFormat="1" ht="20.100000000000001" customHeight="1">
      <c r="A35" s="51" t="s">
        <v>392</v>
      </c>
      <c r="B35" s="55" t="s">
        <v>393</v>
      </c>
      <c r="C35" s="130">
        <f t="shared" si="0"/>
        <v>9.3800000000000008</v>
      </c>
      <c r="D35" s="49"/>
      <c r="E35" s="49">
        <v>9.3800000000000008</v>
      </c>
      <c r="F35" s="50"/>
      <c r="G35" s="50"/>
      <c r="H35" s="50"/>
      <c r="P35" s="50"/>
    </row>
    <row r="36" spans="1:16" s="47" customFormat="1" ht="20.100000000000001" customHeight="1">
      <c r="A36" s="51" t="s">
        <v>394</v>
      </c>
      <c r="B36" s="55" t="s">
        <v>395</v>
      </c>
      <c r="C36" s="130">
        <f t="shared" si="0"/>
        <v>0</v>
      </c>
      <c r="D36" s="49"/>
      <c r="E36" s="49"/>
      <c r="F36" s="50"/>
      <c r="G36" s="50"/>
      <c r="H36" s="50"/>
      <c r="J36" s="50"/>
    </row>
    <row r="37" spans="1:16" s="47" customFormat="1" ht="20.100000000000001" customHeight="1">
      <c r="A37" s="51" t="s">
        <v>396</v>
      </c>
      <c r="B37" s="55" t="s">
        <v>397</v>
      </c>
      <c r="C37" s="130">
        <f t="shared" si="0"/>
        <v>2</v>
      </c>
      <c r="D37" s="49"/>
      <c r="E37" s="49">
        <v>2</v>
      </c>
      <c r="F37" s="50"/>
      <c r="G37" s="50"/>
      <c r="H37" s="50"/>
      <c r="I37" s="50"/>
    </row>
    <row r="38" spans="1:16" s="47" customFormat="1" ht="20.100000000000001" customHeight="1">
      <c r="A38" s="51" t="s">
        <v>398</v>
      </c>
      <c r="B38" s="52" t="s">
        <v>399</v>
      </c>
      <c r="C38" s="130">
        <f t="shared" si="0"/>
        <v>6.0000000000000001E-3</v>
      </c>
      <c r="D38" s="131">
        <f>SUM(D39:D39)</f>
        <v>6.0000000000000001E-3</v>
      </c>
      <c r="E38" s="131">
        <f>SUM(E39:E39)</f>
        <v>0</v>
      </c>
      <c r="F38" s="50"/>
      <c r="H38" s="50"/>
    </row>
    <row r="39" spans="1:16" s="47" customFormat="1" ht="20.100000000000001" customHeight="1">
      <c r="A39" s="51" t="s">
        <v>400</v>
      </c>
      <c r="B39" s="55" t="s">
        <v>401</v>
      </c>
      <c r="C39" s="130">
        <f t="shared" si="0"/>
        <v>6.0000000000000001E-3</v>
      </c>
      <c r="D39" s="49">
        <v>6.0000000000000001E-3</v>
      </c>
      <c r="E39" s="49"/>
      <c r="F39" s="50"/>
    </row>
    <row r="40" spans="1:16" ht="20.100000000000001" customHeight="1">
      <c r="D40" s="43"/>
      <c r="E40" s="43"/>
      <c r="F40" s="43"/>
      <c r="N40" s="43"/>
    </row>
  </sheetData>
  <mergeCells count="3">
    <mergeCell ref="A5:B5"/>
    <mergeCell ref="C5:E5"/>
    <mergeCell ref="A7:B7"/>
  </mergeCells>
  <phoneticPr fontId="2" type="noConversion"/>
  <printOptions horizontalCentered="1"/>
  <pageMargins left="0" right="0" top="0" bottom="0.78740157480314954" header="0.49999999249075339" footer="0.499999992490753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G1" sqref="G1"/>
    </sheetView>
  </sheetViews>
  <sheetFormatPr defaultColWidth="6.875" defaultRowHeight="12.75" customHeight="1"/>
  <cols>
    <col min="1" max="5" width="11.625" style="35" hidden="1" customWidth="1"/>
    <col min="6" max="6" width="16.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spans="1:12" ht="20.100000000000001" customHeight="1">
      <c r="A1" s="34" t="s">
        <v>449</v>
      </c>
      <c r="G1" s="160" t="s">
        <v>451</v>
      </c>
      <c r="L1" s="56"/>
    </row>
    <row r="2" spans="1:12" ht="42" customHeight="1">
      <c r="A2" s="57" t="s">
        <v>432</v>
      </c>
      <c r="B2" s="37"/>
      <c r="C2" s="37"/>
      <c r="D2" s="37"/>
      <c r="E2" s="37"/>
      <c r="F2" s="37"/>
      <c r="G2" s="157" t="s">
        <v>476</v>
      </c>
      <c r="H2" s="37"/>
      <c r="I2" s="37"/>
      <c r="J2" s="37"/>
      <c r="K2" s="37"/>
      <c r="L2" s="37"/>
    </row>
    <row r="3" spans="1:12" ht="20.100000000000001" customHeight="1">
      <c r="A3" s="3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0.10000000000000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58" t="s">
        <v>311</v>
      </c>
    </row>
    <row r="5" spans="1:12" ht="28.5" customHeight="1">
      <c r="A5" s="180" t="s">
        <v>431</v>
      </c>
      <c r="B5" s="180"/>
      <c r="C5" s="180"/>
      <c r="D5" s="180"/>
      <c r="E5" s="180"/>
      <c r="F5" s="183"/>
      <c r="G5" s="180" t="s">
        <v>497</v>
      </c>
      <c r="H5" s="180"/>
      <c r="I5" s="180"/>
      <c r="J5" s="180"/>
      <c r="K5" s="180"/>
      <c r="L5" s="180"/>
    </row>
    <row r="6" spans="1:12" ht="28.5" customHeight="1">
      <c r="A6" s="184" t="s">
        <v>316</v>
      </c>
      <c r="B6" s="186" t="s">
        <v>402</v>
      </c>
      <c r="C6" s="184" t="s">
        <v>403</v>
      </c>
      <c r="D6" s="184"/>
      <c r="E6" s="184"/>
      <c r="F6" s="188" t="s">
        <v>404</v>
      </c>
      <c r="G6" s="180" t="s">
        <v>316</v>
      </c>
      <c r="H6" s="189" t="s">
        <v>459</v>
      </c>
      <c r="I6" s="180" t="s">
        <v>403</v>
      </c>
      <c r="J6" s="180"/>
      <c r="K6" s="180"/>
      <c r="L6" s="180" t="s">
        <v>461</v>
      </c>
    </row>
    <row r="7" spans="1:12" ht="28.5" customHeight="1">
      <c r="A7" s="185"/>
      <c r="B7" s="187"/>
      <c r="C7" s="59" t="s">
        <v>332</v>
      </c>
      <c r="D7" s="60" t="s">
        <v>405</v>
      </c>
      <c r="E7" s="60" t="s">
        <v>406</v>
      </c>
      <c r="F7" s="185"/>
      <c r="G7" s="180"/>
      <c r="H7" s="189"/>
      <c r="I7" s="113" t="s">
        <v>332</v>
      </c>
      <c r="J7" s="114" t="s">
        <v>405</v>
      </c>
      <c r="K7" s="114" t="s">
        <v>460</v>
      </c>
      <c r="L7" s="180"/>
    </row>
    <row r="8" spans="1:12" ht="28.5" customHeight="1">
      <c r="A8" s="61"/>
      <c r="B8" s="61"/>
      <c r="C8" s="61"/>
      <c r="D8" s="61"/>
      <c r="E8" s="61"/>
      <c r="F8" s="62"/>
      <c r="G8" s="134">
        <f>SUM(H8:I8,L8)</f>
        <v>62</v>
      </c>
      <c r="H8" s="49"/>
      <c r="I8" s="133">
        <f>SUM(J8:K8)</f>
        <v>2</v>
      </c>
      <c r="J8" s="64"/>
      <c r="K8" s="63">
        <v>2</v>
      </c>
      <c r="L8" s="49">
        <v>60</v>
      </c>
    </row>
    <row r="9" spans="1:12" ht="22.5" customHeight="1">
      <c r="B9" s="43"/>
      <c r="G9" s="43"/>
      <c r="H9" s="43"/>
      <c r="I9" s="43"/>
      <c r="J9" s="43"/>
      <c r="K9" s="43"/>
      <c r="L9" s="43"/>
    </row>
    <row r="10" spans="1:12" ht="12.75" customHeight="1">
      <c r="G10" s="43"/>
      <c r="H10" s="43"/>
      <c r="I10" s="43"/>
      <c r="J10" s="43"/>
      <c r="K10" s="43"/>
      <c r="L10" s="43"/>
    </row>
    <row r="11" spans="1:12" ht="12.75" customHeight="1">
      <c r="G11" s="43"/>
      <c r="H11" s="43"/>
      <c r="I11" s="43"/>
      <c r="J11" s="43"/>
      <c r="K11" s="43"/>
      <c r="L11" s="43"/>
    </row>
    <row r="12" spans="1:12" ht="12.75" customHeight="1">
      <c r="G12" s="43"/>
      <c r="H12" s="43"/>
      <c r="I12" s="43"/>
      <c r="L12" s="43"/>
    </row>
    <row r="13" spans="1:12" ht="12.75" customHeight="1">
      <c r="F13" s="43"/>
      <c r="G13" s="43"/>
      <c r="H13" s="43"/>
      <c r="I13" s="43"/>
      <c r="J13" s="43"/>
      <c r="K13" s="43"/>
    </row>
    <row r="14" spans="1:12" ht="12.75" customHeight="1">
      <c r="D14" s="43"/>
      <c r="G14" s="43"/>
      <c r="H14" s="43"/>
      <c r="I14" s="43"/>
    </row>
    <row r="15" spans="1:12" ht="12.75" customHeight="1">
      <c r="J15" s="43"/>
    </row>
    <row r="16" spans="1:12" ht="12.75" customHeight="1">
      <c r="K16" s="43"/>
      <c r="L16" s="43"/>
    </row>
    <row r="20" spans="8:8" ht="12.75" customHeight="1">
      <c r="H20" s="43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workbookViewId="0">
      <selection activeCell="C24" sqref="C24"/>
    </sheetView>
  </sheetViews>
  <sheetFormatPr defaultColWidth="6.875" defaultRowHeight="12.75" customHeight="1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spans="1:5" ht="20.100000000000001" customHeight="1">
      <c r="A1" s="160" t="s">
        <v>554</v>
      </c>
      <c r="E1" s="65"/>
    </row>
    <row r="2" spans="1:5" ht="42.75" customHeight="1">
      <c r="A2" s="157" t="s">
        <v>477</v>
      </c>
      <c r="B2" s="37"/>
      <c r="C2" s="37"/>
      <c r="D2" s="37"/>
      <c r="E2" s="37"/>
    </row>
    <row r="3" spans="1:5" ht="20.100000000000001" customHeight="1">
      <c r="A3" s="37"/>
      <c r="B3" s="37"/>
      <c r="C3" s="37"/>
      <c r="D3" s="37"/>
      <c r="E3" s="37"/>
    </row>
    <row r="4" spans="1:5" ht="20.100000000000001" customHeight="1">
      <c r="A4" s="66"/>
      <c r="B4" s="67"/>
      <c r="C4" s="67"/>
      <c r="D4" s="67"/>
      <c r="E4" s="68" t="s">
        <v>311</v>
      </c>
    </row>
    <row r="5" spans="1:5" ht="20.100000000000001" customHeight="1">
      <c r="A5" s="180" t="s">
        <v>330</v>
      </c>
      <c r="B5" s="183" t="s">
        <v>331</v>
      </c>
      <c r="C5" s="180" t="s">
        <v>407</v>
      </c>
      <c r="D5" s="180"/>
      <c r="E5" s="180"/>
    </row>
    <row r="6" spans="1:5" ht="20.100000000000001" customHeight="1">
      <c r="A6" s="185"/>
      <c r="B6" s="185"/>
      <c r="C6" s="59" t="s">
        <v>316</v>
      </c>
      <c r="D6" s="59" t="s">
        <v>333</v>
      </c>
      <c r="E6" s="59" t="s">
        <v>334</v>
      </c>
    </row>
    <row r="7" spans="1:5" ht="20.100000000000001" customHeight="1">
      <c r="A7" s="181" t="s">
        <v>445</v>
      </c>
      <c r="B7" s="182"/>
      <c r="C7" s="49"/>
      <c r="D7" s="49"/>
      <c r="E7" s="49"/>
    </row>
    <row r="8" spans="1:5" ht="20.100000000000001" customHeight="1">
      <c r="A8" s="145"/>
      <c r="B8" s="69"/>
      <c r="C8" s="49"/>
      <c r="D8" s="49"/>
      <c r="E8" s="49"/>
    </row>
    <row r="9" spans="1:5" ht="20.100000000000001" customHeight="1">
      <c r="A9" s="145"/>
      <c r="B9" s="69"/>
      <c r="C9" s="130">
        <f t="shared" ref="C9:C16" si="0">SUM(D9:E9)</f>
        <v>0</v>
      </c>
      <c r="D9" s="130">
        <f>SUM(D10:D12)</f>
        <v>0</v>
      </c>
      <c r="E9" s="130">
        <f>SUM(E10:E12)</f>
        <v>0</v>
      </c>
    </row>
    <row r="10" spans="1:5" ht="20.100000000000001" customHeight="1">
      <c r="A10" s="145"/>
      <c r="B10" s="69"/>
      <c r="C10" s="130">
        <f t="shared" si="0"/>
        <v>0</v>
      </c>
      <c r="D10" s="49"/>
      <c r="E10" s="49"/>
    </row>
    <row r="11" spans="1:5" ht="20.100000000000001" customHeight="1">
      <c r="A11" s="145"/>
      <c r="B11" s="69"/>
      <c r="C11" s="130">
        <f t="shared" si="0"/>
        <v>0</v>
      </c>
      <c r="D11" s="49"/>
      <c r="E11" s="49"/>
    </row>
    <row r="12" spans="1:5" ht="20.100000000000001" customHeight="1">
      <c r="A12" s="145"/>
      <c r="B12" s="69"/>
      <c r="C12" s="130">
        <f t="shared" si="0"/>
        <v>0</v>
      </c>
      <c r="D12" s="49"/>
      <c r="E12" s="49"/>
    </row>
    <row r="13" spans="1:5" ht="20.100000000000001" customHeight="1">
      <c r="A13" s="132"/>
      <c r="B13" s="69"/>
      <c r="C13" s="49">
        <f t="shared" si="0"/>
        <v>0</v>
      </c>
      <c r="D13" s="49"/>
      <c r="E13" s="49"/>
    </row>
    <row r="14" spans="1:5" ht="20.100000000000001" customHeight="1">
      <c r="A14" s="132"/>
      <c r="B14" s="69"/>
      <c r="C14" s="49">
        <f t="shared" si="0"/>
        <v>0</v>
      </c>
      <c r="D14" s="49"/>
      <c r="E14" s="49"/>
    </row>
    <row r="15" spans="1:5" ht="20.100000000000001" customHeight="1">
      <c r="A15" s="132"/>
      <c r="B15" s="69"/>
      <c r="C15" s="49">
        <f t="shared" si="0"/>
        <v>0</v>
      </c>
      <c r="D15" s="49"/>
      <c r="E15" s="49"/>
    </row>
    <row r="16" spans="1:5" ht="20.100000000000001" customHeight="1">
      <c r="A16" s="132"/>
      <c r="B16" s="69"/>
      <c r="C16" s="49">
        <f t="shared" si="0"/>
        <v>0</v>
      </c>
      <c r="D16" s="49"/>
      <c r="E16" s="49"/>
    </row>
    <row r="17" spans="1:5" ht="20.25" customHeight="1">
      <c r="A17" s="104" t="s">
        <v>452</v>
      </c>
      <c r="B17" s="43"/>
      <c r="C17" s="43"/>
      <c r="D17" s="43"/>
      <c r="E17" s="43"/>
    </row>
    <row r="18" spans="1:5" ht="20.25" customHeight="1">
      <c r="A18" s="43"/>
      <c r="B18" s="43"/>
      <c r="C18" s="43"/>
      <c r="D18" s="43"/>
      <c r="E18" s="43"/>
    </row>
    <row r="19" spans="1:5" ht="12.75" customHeight="1">
      <c r="A19" s="43"/>
      <c r="B19" s="43"/>
      <c r="C19" s="43"/>
      <c r="E19" s="43"/>
    </row>
    <row r="20" spans="1:5" ht="12.75" customHeight="1">
      <c r="A20" s="43"/>
      <c r="B20" s="43"/>
      <c r="C20" s="43"/>
      <c r="D20" s="43"/>
      <c r="E20" s="43"/>
    </row>
    <row r="21" spans="1:5" ht="12.75" customHeight="1">
      <c r="A21" s="43"/>
      <c r="B21" s="43"/>
      <c r="C21" s="43"/>
      <c r="E21" s="43"/>
    </row>
    <row r="22" spans="1:5" ht="12.75" customHeight="1">
      <c r="A22" s="43"/>
      <c r="B22" s="43"/>
      <c r="D22" s="43"/>
      <c r="E22" s="43"/>
    </row>
    <row r="23" spans="1:5" ht="12.75" customHeight="1">
      <c r="A23" s="43"/>
      <c r="E23" s="43"/>
    </row>
    <row r="24" spans="1:5" ht="12.75" customHeight="1">
      <c r="B24" s="43"/>
    </row>
    <row r="25" spans="1:5" ht="12.75" customHeight="1">
      <c r="B25" s="43"/>
    </row>
    <row r="26" spans="1:5" ht="12.75" customHeight="1">
      <c r="B26" s="43"/>
    </row>
    <row r="27" spans="1:5" ht="12.75" customHeight="1">
      <c r="B27" s="43"/>
    </row>
    <row r="28" spans="1:5" ht="12.75" customHeight="1">
      <c r="B28" s="43"/>
    </row>
    <row r="29" spans="1:5" ht="12.75" customHeight="1">
      <c r="B29" s="43"/>
    </row>
    <row r="31" spans="1:5" ht="12.75" customHeight="1">
      <c r="B31" s="43"/>
    </row>
    <row r="32" spans="1:5" ht="12.75" customHeight="1">
      <c r="B32" s="43"/>
    </row>
    <row r="34" spans="2:4" ht="12.75" customHeight="1">
      <c r="B34" s="43"/>
    </row>
    <row r="35" spans="2:4" ht="12.75" customHeight="1">
      <c r="B35" s="43"/>
    </row>
    <row r="36" spans="2:4" ht="12.75" customHeight="1">
      <c r="D36" s="43"/>
    </row>
  </sheetData>
  <mergeCells count="4">
    <mergeCell ref="A5:A6"/>
    <mergeCell ref="B5:B6"/>
    <mergeCell ref="C5:E5"/>
    <mergeCell ref="A7:B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5"/>
  <sheetViews>
    <sheetView showGridLines="0" showZeros="0" workbookViewId="0">
      <selection activeCell="C27" sqref="C27"/>
    </sheetView>
  </sheetViews>
  <sheetFormatPr defaultColWidth="6.875" defaultRowHeight="20.100000000000001" customHeight="1"/>
  <cols>
    <col min="1" max="4" width="34.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6.875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6.875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6.875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6.875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6.875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6.875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6.875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6.875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6.875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6.875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6.875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6.875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6.875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6.875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6.875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6.875" style="35"/>
  </cols>
  <sheetData>
    <row r="1" spans="1:251" ht="20.100000000000001" customHeight="1">
      <c r="A1" s="160" t="s">
        <v>550</v>
      </c>
      <c r="B1" s="70"/>
      <c r="C1" s="71"/>
      <c r="D1" s="65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spans="1:251" ht="38.25" customHeight="1">
      <c r="A2" s="158" t="s">
        <v>478</v>
      </c>
      <c r="B2" s="72"/>
      <c r="C2" s="73"/>
      <c r="D2" s="72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</row>
    <row r="3" spans="1:251" ht="12.75" customHeight="1">
      <c r="A3" s="72"/>
      <c r="B3" s="72"/>
      <c r="C3" s="73"/>
      <c r="D3" s="72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ht="20.100000000000001" customHeight="1">
      <c r="A4" s="39"/>
      <c r="B4" s="74"/>
      <c r="C4" s="75"/>
      <c r="D4" s="58" t="s">
        <v>311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spans="1:251" ht="23.25" customHeight="1">
      <c r="A5" s="180" t="s">
        <v>312</v>
      </c>
      <c r="B5" s="180"/>
      <c r="C5" s="180" t="s">
        <v>313</v>
      </c>
      <c r="D5" s="18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spans="1:251" ht="24" customHeight="1">
      <c r="A6" s="42" t="s">
        <v>314</v>
      </c>
      <c r="B6" s="76" t="s">
        <v>315</v>
      </c>
      <c r="C6" s="42" t="s">
        <v>314</v>
      </c>
      <c r="D6" s="42" t="s">
        <v>315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spans="1:251" ht="20.100000000000001" customHeight="1">
      <c r="A7" s="77" t="s">
        <v>493</v>
      </c>
      <c r="B7" s="130">
        <v>6517.29</v>
      </c>
      <c r="C7" s="137" t="s">
        <v>455</v>
      </c>
      <c r="D7" s="78">
        <v>6380.29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pans="1:251" ht="20.100000000000001" customHeight="1">
      <c r="A8" s="79" t="s">
        <v>408</v>
      </c>
      <c r="B8" s="130">
        <f>'1 财政拨款收支总表'!B9</f>
        <v>0</v>
      </c>
      <c r="C8" s="138" t="s">
        <v>492</v>
      </c>
      <c r="D8" s="81">
        <v>100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spans="1:251" ht="20.100000000000001" customHeight="1">
      <c r="A9" s="82" t="s">
        <v>409</v>
      </c>
      <c r="B9" s="130">
        <f>'1 财政拨款收支总表'!B10</f>
        <v>0</v>
      </c>
      <c r="C9" s="139" t="s">
        <v>456</v>
      </c>
      <c r="D9" s="81">
        <v>18.690000000000001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spans="1:251" ht="20.100000000000001" customHeight="1">
      <c r="A10" s="83" t="s">
        <v>427</v>
      </c>
      <c r="B10" s="84"/>
      <c r="C10" s="139" t="s">
        <v>457</v>
      </c>
      <c r="D10" s="81">
        <v>8.83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spans="1:251" ht="20.100000000000001" customHeight="1">
      <c r="A11" s="83" t="s">
        <v>428</v>
      </c>
      <c r="B11" s="84"/>
      <c r="C11" s="138" t="s">
        <v>458</v>
      </c>
      <c r="D11" s="81">
        <v>9.48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spans="1:251" ht="20.100000000000001" customHeight="1">
      <c r="A12" s="83" t="s">
        <v>429</v>
      </c>
      <c r="B12" s="49"/>
      <c r="C12" s="139"/>
      <c r="D12" s="8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spans="1:251" ht="20.100000000000001" customHeight="1">
      <c r="A13" s="83"/>
      <c r="B13" s="86"/>
      <c r="C13" s="139"/>
      <c r="D13" s="8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spans="1:251" ht="20.100000000000001" customHeight="1">
      <c r="A14" s="83"/>
      <c r="B14" s="53"/>
      <c r="C14" s="138"/>
      <c r="D14" s="8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spans="1:251" ht="20.100000000000001" customHeight="1">
      <c r="A15" s="89" t="s">
        <v>410</v>
      </c>
      <c r="B15" s="140">
        <f>SUM(B7:B12)</f>
        <v>6517.29</v>
      </c>
      <c r="C15" s="110" t="s">
        <v>411</v>
      </c>
      <c r="D15" s="142">
        <f>SUM(D7:D14)</f>
        <v>6517.2899999999991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ht="20.100000000000001" customHeight="1">
      <c r="A16" s="83" t="s">
        <v>412</v>
      </c>
      <c r="B16" s="90"/>
      <c r="C16" s="80" t="s">
        <v>413</v>
      </c>
      <c r="D16" s="142">
        <f>B18-D15</f>
        <v>0</v>
      </c>
      <c r="E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spans="1:251" ht="20.100000000000001" customHeight="1">
      <c r="A17" s="83" t="s">
        <v>414</v>
      </c>
      <c r="B17" s="49"/>
      <c r="C17" s="85"/>
      <c r="D17" s="88"/>
      <c r="E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</row>
    <row r="18" spans="1:251" ht="20.100000000000001" customHeight="1">
      <c r="A18" s="91" t="s">
        <v>415</v>
      </c>
      <c r="B18" s="141">
        <f>SUM(B15:B17)</f>
        <v>6517.29</v>
      </c>
      <c r="C18" s="87" t="s">
        <v>416</v>
      </c>
      <c r="D18" s="142">
        <f>SUM(D15:D16)</f>
        <v>6517.2899999999991</v>
      </c>
      <c r="E18" s="43"/>
    </row>
    <row r="25" spans="1:251" ht="20.100000000000001" customHeight="1">
      <c r="C25" s="43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showZeros="0" workbookViewId="0"/>
  </sheetViews>
  <sheetFormatPr defaultColWidth="6.875" defaultRowHeight="12.75" customHeight="1"/>
  <cols>
    <col min="1" max="1" width="11.875" style="35" customWidth="1"/>
    <col min="2" max="2" width="31.125" style="35" customWidth="1"/>
    <col min="3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6.875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6.875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6.875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6.875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6.875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6.875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6.875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6.875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6.875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6.875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6.875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6.875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6.875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6.875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6.875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84" width="6.875" style="35"/>
  </cols>
  <sheetData>
    <row r="1" spans="1:12" ht="20.100000000000001" customHeight="1">
      <c r="A1" s="160" t="s">
        <v>551</v>
      </c>
      <c r="L1" s="92"/>
    </row>
    <row r="2" spans="1:12" ht="43.5" customHeight="1">
      <c r="A2" s="159" t="s">
        <v>479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20.100000000000001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20.100000000000001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6" t="s">
        <v>311</v>
      </c>
    </row>
    <row r="5" spans="1:12" ht="24" customHeight="1">
      <c r="A5" s="180" t="s">
        <v>417</v>
      </c>
      <c r="B5" s="180"/>
      <c r="C5" s="191" t="s">
        <v>316</v>
      </c>
      <c r="D5" s="189" t="s">
        <v>414</v>
      </c>
      <c r="E5" s="189" t="s">
        <v>418</v>
      </c>
      <c r="F5" s="189" t="s">
        <v>408</v>
      </c>
      <c r="G5" s="189" t="s">
        <v>409</v>
      </c>
      <c r="H5" s="190" t="s">
        <v>427</v>
      </c>
      <c r="I5" s="191"/>
      <c r="J5" s="189" t="s">
        <v>428</v>
      </c>
      <c r="K5" s="189" t="s">
        <v>429</v>
      </c>
      <c r="L5" s="192" t="s">
        <v>412</v>
      </c>
    </row>
    <row r="6" spans="1:12" ht="42" customHeight="1">
      <c r="A6" s="97" t="s">
        <v>330</v>
      </c>
      <c r="B6" s="98" t="s">
        <v>331</v>
      </c>
      <c r="C6" s="187"/>
      <c r="D6" s="187"/>
      <c r="E6" s="187"/>
      <c r="F6" s="187"/>
      <c r="G6" s="187"/>
      <c r="H6" s="105" t="s">
        <v>430</v>
      </c>
      <c r="I6" s="105" t="s">
        <v>454</v>
      </c>
      <c r="J6" s="187"/>
      <c r="K6" s="187"/>
      <c r="L6" s="187"/>
    </row>
    <row r="7" spans="1:12" s="143" customFormat="1" ht="20.100000000000001" customHeight="1">
      <c r="A7" s="181" t="s">
        <v>442</v>
      </c>
      <c r="B7" s="182"/>
      <c r="C7" s="121">
        <f>SUM(D7:E7)</f>
        <v>6517.29</v>
      </c>
      <c r="D7" s="146"/>
      <c r="E7" s="121">
        <v>6517.29</v>
      </c>
      <c r="F7" s="146"/>
      <c r="G7" s="146"/>
      <c r="H7" s="146"/>
      <c r="I7" s="146"/>
      <c r="J7" s="146"/>
      <c r="K7" s="146"/>
      <c r="L7" s="146"/>
    </row>
    <row r="8" spans="1:12" s="143" customFormat="1" ht="20.100000000000001" customHeight="1">
      <c r="A8" s="149">
        <v>201</v>
      </c>
      <c r="B8" s="150" t="s">
        <v>462</v>
      </c>
      <c r="C8" s="121">
        <f t="shared" ref="C8:C9" si="0">SUM(D8:E8)</f>
        <v>6380.3</v>
      </c>
      <c r="D8" s="121"/>
      <c r="E8" s="121">
        <v>6380.3</v>
      </c>
      <c r="F8" s="49"/>
      <c r="G8" s="49"/>
      <c r="H8" s="49"/>
      <c r="I8" s="49"/>
      <c r="J8" s="49"/>
      <c r="K8" s="49"/>
      <c r="L8" s="49"/>
    </row>
    <row r="9" spans="1:12" s="143" customFormat="1" ht="20.100000000000001" customHeight="1">
      <c r="A9" s="149">
        <v>20103</v>
      </c>
      <c r="B9" s="150" t="s">
        <v>463</v>
      </c>
      <c r="C9" s="121">
        <f t="shared" si="0"/>
        <v>210.3</v>
      </c>
      <c r="D9" s="121"/>
      <c r="E9" s="121">
        <v>210.3</v>
      </c>
      <c r="F9" s="130">
        <f t="shared" ref="F9:L9" si="1">SUM(F10:F20)</f>
        <v>0</v>
      </c>
      <c r="G9" s="130">
        <f t="shared" si="1"/>
        <v>0</v>
      </c>
      <c r="H9" s="130">
        <f t="shared" si="1"/>
        <v>0</v>
      </c>
      <c r="I9" s="130">
        <f t="shared" si="1"/>
        <v>0</v>
      </c>
      <c r="J9" s="130">
        <f t="shared" si="1"/>
        <v>0</v>
      </c>
      <c r="K9" s="130">
        <f t="shared" si="1"/>
        <v>0</v>
      </c>
      <c r="L9" s="130">
        <f t="shared" si="1"/>
        <v>0</v>
      </c>
    </row>
    <row r="10" spans="1:12" s="143" customFormat="1" ht="20.100000000000001" customHeight="1">
      <c r="A10" s="149">
        <v>2010301</v>
      </c>
      <c r="B10" s="150" t="s">
        <v>482</v>
      </c>
      <c r="C10" s="121">
        <f>SUM(D10:E10)</f>
        <v>165.01</v>
      </c>
      <c r="D10" s="115"/>
      <c r="E10" s="121">
        <v>165.01</v>
      </c>
      <c r="F10" s="49"/>
      <c r="G10" s="49"/>
      <c r="H10" s="49"/>
      <c r="I10" s="49"/>
      <c r="J10" s="49"/>
      <c r="K10" s="49"/>
      <c r="L10" s="49"/>
    </row>
    <row r="11" spans="1:12" s="143" customFormat="1" ht="20.100000000000001" customHeight="1">
      <c r="A11" s="149">
        <v>2010399</v>
      </c>
      <c r="B11" s="150" t="s">
        <v>483</v>
      </c>
      <c r="C11" s="121">
        <f>SUM(D11:E11)</f>
        <v>45.29</v>
      </c>
      <c r="D11" s="115"/>
      <c r="E11" s="121">
        <v>45.29</v>
      </c>
      <c r="F11" s="49"/>
      <c r="G11" s="49"/>
      <c r="H11" s="49"/>
      <c r="I11" s="49"/>
      <c r="J11" s="49"/>
      <c r="K11" s="49"/>
      <c r="L11" s="49"/>
    </row>
    <row r="12" spans="1:12" s="143" customFormat="1" ht="20.100000000000001" customHeight="1">
      <c r="A12" s="151">
        <v>20113</v>
      </c>
      <c r="B12" s="150" t="s">
        <v>484</v>
      </c>
      <c r="C12" s="121">
        <f t="shared" ref="C12:C18" si="2">SUM(D12:E12)</f>
        <v>6150</v>
      </c>
      <c r="D12" s="115"/>
      <c r="E12" s="121">
        <v>6150</v>
      </c>
      <c r="F12" s="49"/>
      <c r="G12" s="49"/>
      <c r="H12" s="49"/>
      <c r="I12" s="49"/>
      <c r="J12" s="49"/>
      <c r="K12" s="49"/>
      <c r="L12" s="49"/>
    </row>
    <row r="13" spans="1:12" s="143" customFormat="1" ht="20.100000000000001" customHeight="1">
      <c r="A13" s="151">
        <v>2011308</v>
      </c>
      <c r="B13" s="150" t="s">
        <v>485</v>
      </c>
      <c r="C13" s="121">
        <f t="shared" si="2"/>
        <v>6150</v>
      </c>
      <c r="D13" s="115"/>
      <c r="E13" s="121">
        <v>6150</v>
      </c>
      <c r="F13" s="49"/>
      <c r="G13" s="49"/>
      <c r="H13" s="49"/>
      <c r="I13" s="49"/>
      <c r="J13" s="49"/>
      <c r="K13" s="49"/>
      <c r="L13" s="49"/>
    </row>
    <row r="14" spans="1:12" s="143" customFormat="1" ht="20.100000000000001" customHeight="1">
      <c r="A14" s="151">
        <v>20132</v>
      </c>
      <c r="B14" s="150" t="s">
        <v>486</v>
      </c>
      <c r="C14" s="121">
        <f t="shared" si="2"/>
        <v>20</v>
      </c>
      <c r="D14" s="115"/>
      <c r="E14" s="121">
        <v>20</v>
      </c>
      <c r="F14" s="49"/>
      <c r="G14" s="49"/>
      <c r="H14" s="49"/>
      <c r="I14" s="49"/>
      <c r="J14" s="49"/>
      <c r="K14" s="49"/>
      <c r="L14" s="49"/>
    </row>
    <row r="15" spans="1:12" s="143" customFormat="1" ht="20.100000000000001" customHeight="1">
      <c r="A15" s="151">
        <v>2013299</v>
      </c>
      <c r="B15" s="150" t="s">
        <v>487</v>
      </c>
      <c r="C15" s="121">
        <f t="shared" si="2"/>
        <v>20</v>
      </c>
      <c r="D15" s="115"/>
      <c r="E15" s="121">
        <v>20</v>
      </c>
      <c r="F15" s="49"/>
      <c r="G15" s="49"/>
      <c r="H15" s="49"/>
      <c r="I15" s="49"/>
      <c r="J15" s="49"/>
      <c r="K15" s="49"/>
      <c r="L15" s="49"/>
    </row>
    <row r="16" spans="1:12" s="143" customFormat="1" ht="20.100000000000001" customHeight="1">
      <c r="A16" s="151">
        <v>206</v>
      </c>
      <c r="B16" s="150" t="s">
        <v>488</v>
      </c>
      <c r="C16" s="121">
        <f t="shared" si="2"/>
        <v>100</v>
      </c>
      <c r="D16" s="115"/>
      <c r="E16" s="121">
        <v>100</v>
      </c>
      <c r="F16" s="49"/>
      <c r="G16" s="49"/>
      <c r="H16" s="49"/>
      <c r="I16" s="49"/>
      <c r="J16" s="49"/>
      <c r="K16" s="49"/>
      <c r="L16" s="49"/>
    </row>
    <row r="17" spans="1:12" s="143" customFormat="1" ht="20.100000000000001" customHeight="1">
      <c r="A17" s="151">
        <v>20699</v>
      </c>
      <c r="B17" s="150" t="s">
        <v>489</v>
      </c>
      <c r="C17" s="121">
        <f t="shared" si="2"/>
        <v>100</v>
      </c>
      <c r="D17" s="115"/>
      <c r="E17" s="121">
        <v>100</v>
      </c>
      <c r="F17" s="49"/>
      <c r="G17" s="49"/>
      <c r="H17" s="49"/>
      <c r="I17" s="49"/>
      <c r="J17" s="49"/>
      <c r="K17" s="49"/>
      <c r="L17" s="49"/>
    </row>
    <row r="18" spans="1:12" s="143" customFormat="1" ht="20.100000000000001" customHeight="1">
      <c r="A18" s="151">
        <v>2069999</v>
      </c>
      <c r="B18" s="150" t="s">
        <v>490</v>
      </c>
      <c r="C18" s="121">
        <f t="shared" si="2"/>
        <v>100</v>
      </c>
      <c r="D18" s="115"/>
      <c r="E18" s="121">
        <v>100</v>
      </c>
      <c r="F18" s="49"/>
      <c r="G18" s="49"/>
      <c r="H18" s="49"/>
      <c r="I18" s="49"/>
      <c r="J18" s="49"/>
      <c r="K18" s="49"/>
      <c r="L18" s="49"/>
    </row>
    <row r="19" spans="1:12" s="143" customFormat="1" ht="20.100000000000001" customHeight="1">
      <c r="A19" s="151">
        <v>208</v>
      </c>
      <c r="B19" s="150" t="s">
        <v>464</v>
      </c>
      <c r="C19" s="121">
        <f t="shared" ref="C19:C28" si="3">SUM(D19:E19)</f>
        <v>18.690000000000001</v>
      </c>
      <c r="D19" s="115"/>
      <c r="E19" s="121">
        <v>18.690000000000001</v>
      </c>
      <c r="F19" s="49"/>
      <c r="G19" s="49"/>
      <c r="H19" s="49"/>
      <c r="I19" s="49"/>
      <c r="J19" s="49"/>
      <c r="K19" s="49"/>
      <c r="L19" s="49"/>
    </row>
    <row r="20" spans="1:12" s="143" customFormat="1" ht="21" customHeight="1">
      <c r="A20" s="151">
        <v>20805</v>
      </c>
      <c r="B20" s="150" t="s">
        <v>465</v>
      </c>
      <c r="C20" s="121">
        <f t="shared" si="3"/>
        <v>18.690000000000001</v>
      </c>
      <c r="D20" s="115"/>
      <c r="E20" s="121">
        <v>18.690000000000001</v>
      </c>
      <c r="F20" s="144"/>
      <c r="G20" s="144"/>
      <c r="H20" s="144"/>
      <c r="I20" s="144"/>
      <c r="J20" s="144"/>
      <c r="K20" s="144"/>
      <c r="L20" s="144"/>
    </row>
    <row r="21" spans="1:12" s="143" customFormat="1" ht="21" customHeight="1">
      <c r="A21" s="151">
        <v>2080505</v>
      </c>
      <c r="B21" s="150" t="s">
        <v>466</v>
      </c>
      <c r="C21" s="121">
        <f t="shared" si="3"/>
        <v>12.46</v>
      </c>
      <c r="D21" s="115"/>
      <c r="E21" s="121">
        <v>12.46</v>
      </c>
      <c r="F21" s="144"/>
      <c r="G21" s="144"/>
      <c r="H21" s="144"/>
      <c r="I21" s="144"/>
      <c r="J21" s="144"/>
      <c r="K21" s="144"/>
      <c r="L21" s="144"/>
    </row>
    <row r="22" spans="1:12" s="143" customFormat="1" ht="21" customHeight="1">
      <c r="A22" s="151">
        <v>2080506</v>
      </c>
      <c r="B22" s="150" t="s">
        <v>467</v>
      </c>
      <c r="C22" s="121">
        <f t="shared" si="3"/>
        <v>6.23</v>
      </c>
      <c r="D22" s="115"/>
      <c r="E22" s="121">
        <v>6.23</v>
      </c>
      <c r="F22" s="144"/>
      <c r="G22" s="144"/>
      <c r="H22" s="144"/>
      <c r="I22" s="144"/>
      <c r="J22" s="144"/>
      <c r="K22" s="144"/>
      <c r="L22" s="144"/>
    </row>
    <row r="23" spans="1:12" s="143" customFormat="1" ht="21" customHeight="1">
      <c r="A23" s="151">
        <v>210</v>
      </c>
      <c r="B23" s="150" t="s">
        <v>468</v>
      </c>
      <c r="C23" s="121">
        <f t="shared" si="3"/>
        <v>8.83</v>
      </c>
      <c r="D23" s="115"/>
      <c r="E23" s="121">
        <v>8.83</v>
      </c>
      <c r="F23" s="144"/>
      <c r="G23" s="144"/>
      <c r="H23" s="144"/>
      <c r="I23" s="144"/>
      <c r="J23" s="144"/>
      <c r="K23" s="144"/>
      <c r="L23" s="144"/>
    </row>
    <row r="24" spans="1:12" ht="21" customHeight="1">
      <c r="A24" s="151">
        <v>21011</v>
      </c>
      <c r="B24" s="150" t="s">
        <v>469</v>
      </c>
      <c r="C24" s="121">
        <f t="shared" si="3"/>
        <v>8.83</v>
      </c>
      <c r="D24" s="147"/>
      <c r="E24" s="121">
        <v>8.83</v>
      </c>
      <c r="F24" s="147"/>
      <c r="G24" s="147"/>
      <c r="H24" s="147"/>
      <c r="I24" s="147"/>
      <c r="J24" s="147"/>
      <c r="K24" s="147"/>
      <c r="L24" s="147"/>
    </row>
    <row r="25" spans="1:12" ht="19.5" customHeight="1">
      <c r="A25" s="151">
        <v>2101101</v>
      </c>
      <c r="B25" s="150" t="s">
        <v>491</v>
      </c>
      <c r="C25" s="121">
        <f t="shared" si="3"/>
        <v>8.83</v>
      </c>
      <c r="D25" s="147"/>
      <c r="E25" s="121">
        <v>8.83</v>
      </c>
      <c r="F25" s="147"/>
      <c r="G25" s="147"/>
      <c r="H25" s="147"/>
      <c r="I25" s="147"/>
      <c r="J25" s="147"/>
      <c r="K25" s="147"/>
      <c r="L25" s="147"/>
    </row>
    <row r="26" spans="1:12" ht="19.5" customHeight="1">
      <c r="A26" s="151">
        <v>221</v>
      </c>
      <c r="B26" s="150" t="s">
        <v>470</v>
      </c>
      <c r="C26" s="121">
        <f t="shared" si="3"/>
        <v>9.4700000000000006</v>
      </c>
      <c r="D26" s="147"/>
      <c r="E26" s="121">
        <v>9.4700000000000006</v>
      </c>
      <c r="F26" s="147"/>
      <c r="G26" s="147"/>
      <c r="H26" s="147"/>
      <c r="I26" s="147"/>
      <c r="J26" s="147"/>
      <c r="K26" s="147"/>
      <c r="L26" s="147"/>
    </row>
    <row r="27" spans="1:12" ht="19.5" customHeight="1">
      <c r="A27" s="151">
        <v>22102</v>
      </c>
      <c r="B27" s="150" t="s">
        <v>471</v>
      </c>
      <c r="C27" s="121">
        <f t="shared" si="3"/>
        <v>9.4700000000000006</v>
      </c>
      <c r="D27" s="147"/>
      <c r="E27" s="121">
        <v>9.4700000000000006</v>
      </c>
      <c r="F27" s="147"/>
      <c r="G27" s="147"/>
      <c r="H27" s="147"/>
      <c r="I27" s="147"/>
      <c r="J27" s="147"/>
      <c r="K27" s="147"/>
      <c r="L27" s="147"/>
    </row>
    <row r="28" spans="1:12" ht="19.5" customHeight="1">
      <c r="A28" s="151">
        <v>2210201</v>
      </c>
      <c r="B28" s="150" t="s">
        <v>472</v>
      </c>
      <c r="C28" s="121">
        <f t="shared" si="3"/>
        <v>9.4700000000000006</v>
      </c>
      <c r="D28" s="148"/>
      <c r="E28" s="121">
        <v>9.4700000000000006</v>
      </c>
      <c r="F28" s="148"/>
      <c r="G28" s="148"/>
      <c r="H28" s="148"/>
      <c r="I28" s="147"/>
      <c r="J28" s="147"/>
      <c r="K28" s="147"/>
      <c r="L28" s="147"/>
    </row>
    <row r="29" spans="1:12" ht="12.75" customHeight="1">
      <c r="B29" s="43"/>
      <c r="J29" s="43"/>
      <c r="K29" s="43"/>
      <c r="L29" s="43"/>
    </row>
    <row r="30" spans="1:12" ht="12.75" customHeight="1">
      <c r="B30" s="43"/>
      <c r="E30" s="43"/>
      <c r="J30" s="43"/>
    </row>
    <row r="31" spans="1:12" ht="12.75" customHeight="1">
      <c r="B31" s="43"/>
      <c r="I31" s="43"/>
      <c r="J31" s="43"/>
    </row>
    <row r="32" spans="1:12" ht="12.75" customHeight="1">
      <c r="B32" s="43"/>
      <c r="I32" s="43"/>
    </row>
    <row r="33" spans="2:11" ht="12.75" customHeight="1">
      <c r="B33" s="43"/>
      <c r="I33" s="43"/>
      <c r="K33" s="43"/>
    </row>
    <row r="34" spans="2:11" ht="12.75" customHeight="1">
      <c r="B34" s="43"/>
    </row>
    <row r="35" spans="2:11" ht="12.75" customHeight="1">
      <c r="B35" s="43"/>
      <c r="C35" s="43"/>
      <c r="F35" s="43"/>
    </row>
    <row r="36" spans="2:11" ht="12.75" customHeight="1">
      <c r="B36" s="43"/>
    </row>
    <row r="37" spans="2:11" ht="12.75" customHeight="1">
      <c r="B37" s="43"/>
      <c r="C37" s="43"/>
      <c r="D37" s="43"/>
    </row>
    <row r="38" spans="2:11" ht="12.75" customHeight="1">
      <c r="B38" s="43"/>
      <c r="K38" s="43"/>
    </row>
  </sheetData>
  <mergeCells count="11"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showZeros="0" workbookViewId="0"/>
  </sheetViews>
  <sheetFormatPr defaultColWidth="6.875" defaultRowHeight="12.75" customHeight="1"/>
  <cols>
    <col min="1" max="1" width="12.75" style="35" customWidth="1"/>
    <col min="2" max="2" width="27.5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6.875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6.875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6.875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6.875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6.875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6.875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6.875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6.875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6.875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6.875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6.875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6.875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6.875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6.875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6.875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6.875" style="35"/>
  </cols>
  <sheetData>
    <row r="1" spans="1:8" ht="20.100000000000001" customHeight="1">
      <c r="A1" s="160" t="s">
        <v>552</v>
      </c>
      <c r="B1" s="43"/>
    </row>
    <row r="2" spans="1:8" ht="44.25" customHeight="1">
      <c r="A2" s="193" t="s">
        <v>480</v>
      </c>
      <c r="B2" s="193"/>
      <c r="C2" s="193"/>
      <c r="D2" s="193"/>
      <c r="E2" s="193"/>
      <c r="F2" s="193"/>
      <c r="G2" s="193"/>
      <c r="H2" s="193"/>
    </row>
    <row r="3" spans="1:8" ht="20.100000000000001" customHeight="1">
      <c r="A3" s="100"/>
      <c r="B3" s="101"/>
      <c r="C3" s="99"/>
      <c r="D3" s="99"/>
      <c r="E3" s="99"/>
      <c r="F3" s="99"/>
      <c r="G3" s="99"/>
      <c r="H3" s="93"/>
    </row>
    <row r="4" spans="1:8" ht="25.5" customHeight="1">
      <c r="A4" s="40"/>
      <c r="B4" s="39"/>
      <c r="C4" s="40"/>
      <c r="D4" s="40"/>
      <c r="E4" s="40"/>
      <c r="F4" s="40"/>
      <c r="G4" s="40"/>
      <c r="H4" s="58" t="s">
        <v>311</v>
      </c>
    </row>
    <row r="5" spans="1:8" ht="20.100000000000001" customHeight="1">
      <c r="A5" s="102" t="s">
        <v>330</v>
      </c>
      <c r="B5" s="102" t="s">
        <v>331</v>
      </c>
      <c r="C5" s="102" t="s">
        <v>316</v>
      </c>
      <c r="D5" s="103" t="s">
        <v>333</v>
      </c>
      <c r="E5" s="102" t="s">
        <v>334</v>
      </c>
      <c r="F5" s="102" t="s">
        <v>419</v>
      </c>
      <c r="G5" s="102" t="s">
        <v>420</v>
      </c>
      <c r="H5" s="102" t="s">
        <v>421</v>
      </c>
    </row>
    <row r="6" spans="1:8" ht="20.100000000000001" customHeight="1">
      <c r="A6" s="181" t="s">
        <v>443</v>
      </c>
      <c r="B6" s="182"/>
      <c r="C6" s="121">
        <f>SUM(D6:E6)</f>
        <v>6517.29</v>
      </c>
      <c r="D6" s="115">
        <f>D7+D15+D18+D22+D25</f>
        <v>202</v>
      </c>
      <c r="E6" s="115">
        <f>E7+E15+E18+E22+E25</f>
        <v>6315.29</v>
      </c>
      <c r="F6" s="49"/>
      <c r="G6" s="49"/>
      <c r="H6" s="49"/>
    </row>
    <row r="7" spans="1:8" ht="20.100000000000001" customHeight="1">
      <c r="A7" s="149">
        <v>201</v>
      </c>
      <c r="B7" s="150" t="s">
        <v>462</v>
      </c>
      <c r="C7" s="121">
        <f t="shared" ref="C7:C8" si="0">SUM(D7:E7)</f>
        <v>6380.3</v>
      </c>
      <c r="D7" s="121">
        <f>D8+D11+D13</f>
        <v>165.01</v>
      </c>
      <c r="E7" s="121">
        <f>E8+E11+E13</f>
        <v>6215.29</v>
      </c>
      <c r="F7" s="49"/>
      <c r="G7" s="49"/>
      <c r="H7" s="49"/>
    </row>
    <row r="8" spans="1:8" ht="20.100000000000001" customHeight="1">
      <c r="A8" s="149">
        <v>20103</v>
      </c>
      <c r="B8" s="150" t="s">
        <v>463</v>
      </c>
      <c r="C8" s="121">
        <f t="shared" si="0"/>
        <v>210.29999999999998</v>
      </c>
      <c r="D8" s="121">
        <f>SUM(D9:D10)</f>
        <v>165.01</v>
      </c>
      <c r="E8" s="121">
        <f>SUM(E9:E10)</f>
        <v>45.29</v>
      </c>
      <c r="F8" s="130">
        <f t="shared" ref="F8:H8" si="1">SUM(F9:F19)</f>
        <v>0</v>
      </c>
      <c r="G8" s="130">
        <f t="shared" si="1"/>
        <v>0</v>
      </c>
      <c r="H8" s="130">
        <f t="shared" si="1"/>
        <v>0</v>
      </c>
    </row>
    <row r="9" spans="1:8" ht="20.100000000000001" customHeight="1">
      <c r="A9" s="149">
        <v>2010301</v>
      </c>
      <c r="B9" s="150" t="s">
        <v>482</v>
      </c>
      <c r="C9" s="121">
        <f>SUM(D9:E9)</f>
        <v>165.01</v>
      </c>
      <c r="D9" s="115">
        <v>165.01</v>
      </c>
      <c r="E9" s="115"/>
      <c r="F9" s="49"/>
      <c r="G9" s="49"/>
      <c r="H9" s="49"/>
    </row>
    <row r="10" spans="1:8" ht="20.100000000000001" customHeight="1">
      <c r="A10" s="149">
        <v>2010399</v>
      </c>
      <c r="B10" s="150" t="s">
        <v>483</v>
      </c>
      <c r="C10" s="121">
        <f>SUM(D10:E10)</f>
        <v>45.29</v>
      </c>
      <c r="D10" s="115"/>
      <c r="E10" s="115">
        <v>45.29</v>
      </c>
      <c r="F10" s="49"/>
      <c r="G10" s="49"/>
      <c r="H10" s="49"/>
    </row>
    <row r="11" spans="1:8" ht="20.100000000000001" customHeight="1">
      <c r="A11" s="151">
        <v>20113</v>
      </c>
      <c r="B11" s="150" t="s">
        <v>484</v>
      </c>
      <c r="C11" s="153">
        <f t="shared" ref="C11:C17" si="2">SUM(D11:E11)</f>
        <v>6150</v>
      </c>
      <c r="D11" s="115"/>
      <c r="E11" s="115">
        <v>6150</v>
      </c>
      <c r="F11" s="49"/>
      <c r="G11" s="49"/>
      <c r="H11" s="49"/>
    </row>
    <row r="12" spans="1:8" ht="20.100000000000001" customHeight="1">
      <c r="A12" s="151">
        <v>2011308</v>
      </c>
      <c r="B12" s="150" t="s">
        <v>485</v>
      </c>
      <c r="C12" s="153">
        <f t="shared" si="2"/>
        <v>6150</v>
      </c>
      <c r="D12" s="115"/>
      <c r="E12" s="115">
        <v>6150</v>
      </c>
      <c r="F12" s="49"/>
      <c r="G12" s="49"/>
      <c r="H12" s="49"/>
    </row>
    <row r="13" spans="1:8" ht="20.100000000000001" customHeight="1">
      <c r="A13" s="151">
        <v>20132</v>
      </c>
      <c r="B13" s="150" t="s">
        <v>486</v>
      </c>
      <c r="C13" s="153">
        <f t="shared" si="2"/>
        <v>20</v>
      </c>
      <c r="D13" s="115"/>
      <c r="E13" s="115">
        <v>20</v>
      </c>
      <c r="F13" s="49"/>
      <c r="G13" s="49"/>
      <c r="H13" s="49"/>
    </row>
    <row r="14" spans="1:8" ht="20.100000000000001" customHeight="1">
      <c r="A14" s="151">
        <v>2013299</v>
      </c>
      <c r="B14" s="150" t="s">
        <v>487</v>
      </c>
      <c r="C14" s="153">
        <f t="shared" si="2"/>
        <v>20</v>
      </c>
      <c r="D14" s="115"/>
      <c r="E14" s="115">
        <v>20</v>
      </c>
      <c r="F14" s="147"/>
      <c r="G14" s="147"/>
      <c r="H14" s="147"/>
    </row>
    <row r="15" spans="1:8" ht="20.100000000000001" customHeight="1">
      <c r="A15" s="151">
        <v>206</v>
      </c>
      <c r="B15" s="150" t="s">
        <v>488</v>
      </c>
      <c r="C15" s="121">
        <f t="shared" si="2"/>
        <v>100</v>
      </c>
      <c r="D15" s="115"/>
      <c r="E15" s="115">
        <v>100</v>
      </c>
      <c r="F15" s="147"/>
      <c r="G15" s="147"/>
      <c r="H15" s="147"/>
    </row>
    <row r="16" spans="1:8" ht="20.100000000000001" customHeight="1">
      <c r="A16" s="151">
        <v>20699</v>
      </c>
      <c r="B16" s="150" t="s">
        <v>489</v>
      </c>
      <c r="C16" s="121">
        <f t="shared" si="2"/>
        <v>100</v>
      </c>
      <c r="D16" s="115"/>
      <c r="E16" s="115">
        <v>100</v>
      </c>
      <c r="F16" s="147"/>
      <c r="G16" s="147"/>
      <c r="H16" s="147"/>
    </row>
    <row r="17" spans="1:9" ht="20.100000000000001" customHeight="1">
      <c r="A17" s="151">
        <v>2069999</v>
      </c>
      <c r="B17" s="150" t="s">
        <v>490</v>
      </c>
      <c r="C17" s="121">
        <f t="shared" si="2"/>
        <v>100</v>
      </c>
      <c r="D17" s="115"/>
      <c r="E17" s="115">
        <v>100</v>
      </c>
      <c r="F17" s="147"/>
      <c r="G17" s="147"/>
      <c r="H17" s="147"/>
      <c r="I17" s="43"/>
    </row>
    <row r="18" spans="1:9" ht="20.100000000000001" customHeight="1">
      <c r="A18" s="151">
        <v>208</v>
      </c>
      <c r="B18" s="150" t="s">
        <v>464</v>
      </c>
      <c r="C18" s="121">
        <f t="shared" ref="C18:C27" si="3">SUM(D18:E18)</f>
        <v>18.690000000000001</v>
      </c>
      <c r="D18" s="115">
        <f>SUM(D20:D21)</f>
        <v>18.690000000000001</v>
      </c>
      <c r="E18" s="115"/>
      <c r="F18" s="147"/>
      <c r="G18" s="147"/>
      <c r="H18" s="147"/>
    </row>
    <row r="19" spans="1:9" ht="20.100000000000001" customHeight="1">
      <c r="A19" s="151">
        <v>20805</v>
      </c>
      <c r="B19" s="150" t="s">
        <v>465</v>
      </c>
      <c r="C19" s="121">
        <f t="shared" si="3"/>
        <v>18.690000000000001</v>
      </c>
      <c r="D19" s="115">
        <f>SUM(D20:D21)</f>
        <v>18.690000000000001</v>
      </c>
      <c r="E19" s="115"/>
      <c r="F19" s="147"/>
      <c r="G19" s="147"/>
      <c r="H19" s="148"/>
    </row>
    <row r="20" spans="1:9" ht="20.100000000000001" customHeight="1">
      <c r="A20" s="151">
        <v>2080505</v>
      </c>
      <c r="B20" s="150" t="s">
        <v>466</v>
      </c>
      <c r="C20" s="121">
        <f t="shared" si="3"/>
        <v>12.46</v>
      </c>
      <c r="D20" s="115">
        <v>12.46</v>
      </c>
      <c r="E20" s="115"/>
      <c r="F20" s="147"/>
      <c r="G20" s="147"/>
      <c r="H20" s="148"/>
    </row>
    <row r="21" spans="1:9" ht="18.75" customHeight="1">
      <c r="A21" s="151">
        <v>2080506</v>
      </c>
      <c r="B21" s="150" t="s">
        <v>467</v>
      </c>
      <c r="C21" s="121">
        <f t="shared" si="3"/>
        <v>6.23</v>
      </c>
      <c r="D21" s="115">
        <v>6.23</v>
      </c>
      <c r="E21" s="115"/>
      <c r="F21" s="147"/>
      <c r="G21" s="147"/>
      <c r="H21" s="148"/>
      <c r="I21" s="43"/>
    </row>
    <row r="22" spans="1:9" ht="20.25" customHeight="1">
      <c r="A22" s="151">
        <v>210</v>
      </c>
      <c r="B22" s="150" t="s">
        <v>468</v>
      </c>
      <c r="C22" s="121">
        <f t="shared" si="3"/>
        <v>8.83</v>
      </c>
      <c r="D22" s="115">
        <f>SUM(D23)</f>
        <v>8.83</v>
      </c>
      <c r="E22" s="115"/>
      <c r="F22" s="147"/>
      <c r="G22" s="147"/>
      <c r="H22" s="148"/>
    </row>
    <row r="23" spans="1:9" ht="20.25" customHeight="1">
      <c r="A23" s="151">
        <v>21011</v>
      </c>
      <c r="B23" s="150" t="s">
        <v>469</v>
      </c>
      <c r="C23" s="121">
        <f t="shared" si="3"/>
        <v>8.83</v>
      </c>
      <c r="D23" s="115">
        <f>SUM(D24)</f>
        <v>8.83</v>
      </c>
      <c r="E23" s="115"/>
      <c r="F23" s="147"/>
      <c r="G23" s="148"/>
      <c r="H23" s="148"/>
    </row>
    <row r="24" spans="1:9" ht="20.25" customHeight="1">
      <c r="A24" s="151">
        <v>2101101</v>
      </c>
      <c r="B24" s="150" t="s">
        <v>491</v>
      </c>
      <c r="C24" s="121">
        <f t="shared" si="3"/>
        <v>8.83</v>
      </c>
      <c r="D24" s="115">
        <v>8.83</v>
      </c>
      <c r="E24" s="115"/>
      <c r="F24" s="148"/>
      <c r="G24" s="148"/>
      <c r="H24" s="147"/>
    </row>
    <row r="25" spans="1:9" ht="20.25" customHeight="1">
      <c r="A25" s="151">
        <v>221</v>
      </c>
      <c r="B25" s="150" t="s">
        <v>470</v>
      </c>
      <c r="C25" s="121">
        <f t="shared" si="3"/>
        <v>9.4700000000000006</v>
      </c>
      <c r="D25" s="115">
        <v>9.4700000000000006</v>
      </c>
      <c r="E25" s="115"/>
      <c r="F25" s="148"/>
      <c r="G25" s="148"/>
      <c r="H25" s="148"/>
    </row>
    <row r="26" spans="1:9" ht="20.25" customHeight="1">
      <c r="A26" s="151">
        <v>22102</v>
      </c>
      <c r="B26" s="150" t="s">
        <v>471</v>
      </c>
      <c r="C26" s="121">
        <f t="shared" si="3"/>
        <v>9.4700000000000006</v>
      </c>
      <c r="D26" s="115">
        <v>9.4700000000000006</v>
      </c>
      <c r="E26" s="115"/>
      <c r="F26" s="147"/>
      <c r="G26" s="148"/>
      <c r="H26" s="148"/>
    </row>
    <row r="27" spans="1:9" ht="20.25" customHeight="1">
      <c r="A27" s="151">
        <v>2210201</v>
      </c>
      <c r="B27" s="150" t="s">
        <v>472</v>
      </c>
      <c r="C27" s="121">
        <f t="shared" si="3"/>
        <v>9.4700000000000006</v>
      </c>
      <c r="D27" s="115">
        <v>9.4700000000000006</v>
      </c>
      <c r="E27" s="115"/>
      <c r="F27" s="148"/>
      <c r="G27" s="148"/>
      <c r="H27" s="148"/>
    </row>
    <row r="28" spans="1:9" ht="12.75" customHeight="1">
      <c r="B28" s="43"/>
    </row>
    <row r="29" spans="1:9" ht="12.75" customHeight="1">
      <c r="G29" s="43"/>
    </row>
    <row r="30" spans="1:9" ht="12.75" customHeight="1">
      <c r="B30" s="43"/>
    </row>
    <row r="31" spans="1:9" ht="12.75" customHeight="1">
      <c r="C31" s="43"/>
      <c r="G31" s="43"/>
    </row>
  </sheetData>
  <mergeCells count="2">
    <mergeCell ref="A2:H2"/>
    <mergeCell ref="A6:B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表10部门预算整体绩效目标表</vt:lpstr>
      <vt:lpstr>表11项目绩效目标表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2022-02-15T03:31:02Z</dcterms:modified>
</cp:coreProperties>
</file>