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政府采购明细表" sheetId="12" r:id="rId10"/>
    <sheet name="10部门整体绩效目标表" sheetId="13" r:id="rId11"/>
    <sheet name="11项目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一般公共预算支出-无上年数'!$A$1:$E$22</definedName>
    <definedName name="_xlnm.Print_Area" localSheetId="3">'3 一般公共预算财政基本支出'!$A$1:$E$40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部门收入总表'!$A$1:$L$48</definedName>
    <definedName name="_xlnm.Print_Area" localSheetId="8">'8 部门支出总表'!$A$1:$H$47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<sst xmlns="http://schemas.openxmlformats.org/spreadsheetml/2006/main" count="1591" uniqueCount="595">
  <si>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</si>
  <si>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</si>
  <si>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</si>
  <si>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</si>
  <si>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</si>
  <si>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</si>
  <si>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</si>
  <si>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</si>
  <si>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</si>
  <si>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</si>
  <si>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</si>
  <si>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</si>
  <si>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</si>
  <si>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</si>
  <si>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</si>
  <si>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</si>
  <si>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</si>
  <si>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</si>
  <si>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</si>
  <si>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</si>
  <si>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</si>
  <si>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</si>
  <si>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</si>
  <si>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</si>
  <si>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</si>
  <si>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</si>
  <si>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</si>
  <si>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</si>
  <si>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</si>
  <si>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</si>
  <si>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</si>
  <si>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</si>
  <si>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</si>
  <si>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</si>
  <si>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</si>
  <si>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</si>
  <si>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</si>
  <si>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</si>
  <si>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</si>
  <si>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</si>
  <si>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</si>
  <si>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</si>
  <si>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</si>
  <si>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</si>
  <si>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</si>
  <si>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</si>
  <si>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</si>
  <si>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</si>
  <si>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</si>
  <si>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</si>
  <si>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</si>
  <si>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</si>
  <si>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</si>
  <si>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</si>
  <si>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</si>
  <si>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</si>
  <si>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</si>
  <si>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</si>
  <si>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</si>
  <si>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</si>
  <si>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</si>
  <si>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</si>
  <si>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</si>
  <si>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</si>
  <si>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</si>
  <si>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</si>
  <si>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</si>
  <si>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</si>
  <si>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</si>
  <si>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</si>
  <si>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</si>
  <si>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</si>
  <si>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</si>
  <si>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</si>
  <si>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</si>
  <si>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</si>
  <si>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</si>
  <si>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</si>
  <si>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</si>
  <si>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</si>
  <si>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</si>
  <si>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</si>
  <si>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</si>
  <si>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</si>
  <si>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</si>
  <si>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</si>
  <si>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</si>
  <si>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</si>
  <si>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</si>
  <si>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</si>
  <si>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</si>
  <si>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</si>
  <si>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</si>
  <si>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</si>
  <si>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</si>
  <si>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</si>
  <si>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</si>
  <si>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</si>
  <si>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</si>
  <si>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</si>
  <si>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</si>
  <si>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</si>
  <si>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</si>
  <si>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</si>
  <si>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</si>
  <si>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</si>
  <si>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</si>
  <si>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</si>
  <si>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</si>
  <si>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</si>
  <si>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</si>
  <si>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</si>
  <si>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</si>
  <si>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</si>
  <si>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</si>
  <si>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</si>
  <si>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</si>
  <si>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</si>
  <si>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</si>
  <si>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</si>
  <si>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</si>
  <si>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</si>
  <si>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</si>
  <si>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</si>
  <si>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</si>
  <si>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</si>
  <si>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</si>
  <si>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</si>
  <si>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</si>
  <si>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</si>
  <si>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</si>
  <si>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</si>
  <si>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</si>
  <si>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</si>
  <si>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</si>
  <si>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</si>
  <si>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</si>
  <si>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</si>
  <si>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</si>
  <si>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</si>
  <si>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</si>
  <si>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</si>
  <si>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</si>
  <si>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</si>
  <si>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</si>
  <si>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</si>
  <si>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</si>
  <si>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</si>
  <si>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</si>
  <si>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</si>
  <si>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</si>
  <si>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</si>
  <si>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</si>
  <si>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</si>
  <si>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</si>
  <si>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</si>
  <si>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</si>
  <si>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</si>
  <si>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</si>
  <si>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</si>
  <si>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</si>
  <si>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</si>
  <si>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</si>
  <si>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</si>
  <si>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</si>
  <si>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</si>
  <si>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</si>
  <si>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</si>
  <si>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</si>
  <si>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</si>
  <si>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</si>
  <si>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</si>
  <si>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</si>
  <si>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</si>
  <si>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</si>
  <si>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</si>
  <si>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</si>
  <si>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</si>
  <si>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</si>
  <si>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</si>
  <si>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</si>
  <si>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</si>
  <si>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</si>
  <si>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</si>
  <si>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</si>
  <si>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</si>
  <si>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</si>
  <si>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</si>
  <si>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</si>
  <si>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</si>
  <si>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</si>
  <si>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</si>
  <si>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</si>
  <si>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</si>
  <si>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</si>
  <si>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</si>
  <si>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</si>
  <si>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</si>
  <si>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</si>
  <si>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</si>
  <si>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</si>
  <si>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</si>
  <si>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</si>
  <si>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</si>
  <si>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</si>
  <si>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</si>
  <si>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</si>
  <si>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</si>
  <si>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</si>
  <si>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</si>
  <si>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</si>
  <si>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</si>
  <si>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</si>
  <si>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</si>
  <si>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</si>
  <si>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</si>
  <si>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</si>
  <si>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</si>
  <si>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</si>
  <si>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</si>
  <si>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</si>
  <si>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</si>
  <si>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</si>
  <si>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</si>
  <si>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</si>
  <si>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</si>
  <si>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</si>
  <si>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</si>
  <si>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</si>
  <si>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</si>
  <si>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</si>
  <si>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</si>
  <si>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</si>
  <si>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</si>
  <si>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</si>
  <si>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</si>
  <si>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</si>
  <si>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</si>
  <si>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</si>
  <si>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</si>
  <si>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</si>
  <si>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</si>
  <si>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</si>
  <si>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</si>
  <si>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</si>
  <si>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</si>
  <si>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</si>
  <si>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</si>
  <si>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</si>
  <si>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</si>
  <si>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</si>
  <si>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</si>
  <si>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</si>
  <si>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</si>
  <si>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</si>
  <si>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</si>
  <si>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</si>
  <si>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</si>
  <si>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</si>
  <si>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</si>
  <si>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</si>
  <si>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</si>
  <si>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</si>
  <si>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</si>
  <si>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</si>
  <si>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</si>
  <si>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</si>
  <si>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</si>
  <si>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</si>
  <si>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</si>
  <si>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</si>
  <si>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</si>
  <si>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</si>
  <si>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</si>
  <si>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</si>
  <si>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</si>
  <si>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</si>
  <si>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</si>
  <si>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</si>
  <si>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</si>
  <si>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</si>
  <si>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</si>
  <si>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</si>
  <si>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</si>
  <si>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</si>
  <si>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</si>
  <si>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</si>
  <si>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</si>
  <si>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</si>
  <si>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</si>
  <si>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</si>
  <si>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</si>
  <si>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</si>
  <si>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</si>
  <si>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</si>
  <si>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</si>
  <si>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</si>
  <si>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</si>
  <si>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</si>
  <si>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</si>
  <si>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</si>
  <si>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</si>
  <si>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</si>
  <si>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</si>
  <si>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</si>
  <si>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</si>
  <si>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</si>
  <si>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</si>
  <si>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</si>
  <si>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</si>
  <si>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</si>
  <si>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</si>
  <si>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梁平区安胜镇人民政府财政拨款收支总表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</si>
  <si>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</si>
  <si>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</si>
  <si>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</si>
  <si>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</si>
  <si>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</si>
  <si>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</si>
  <si>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</si>
  <si>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</si>
  <si>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</si>
  <si>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</si>
  <si>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</si>
  <si>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</si>
  <si>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</si>
  <si>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</si>
  <si>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</si>
  <si>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</si>
  <si>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文化旅游体育与传媒支出</t>
  </si>
  <si>
    <t>社会保障和就业</t>
  </si>
  <si>
    <t>二、上年结转</t>
  </si>
  <si>
    <t>卫生健康</t>
  </si>
  <si>
    <t>节能环保</t>
  </si>
  <si>
    <t>农林水事务支出</t>
  </si>
  <si>
    <t>住房保障支出</t>
  </si>
  <si>
    <t>二、结转下年</t>
  </si>
  <si>
    <t>收入总数</t>
  </si>
  <si>
    <t>支出总数</t>
  </si>
  <si>
    <t>附件3-2</t>
  </si>
  <si>
    <t>梁平区安胜镇人民政府一般公共预算财政拨款支出预算表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</si>
  <si>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</si>
  <si>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</si>
  <si>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</si>
  <si>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</si>
  <si>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</si>
  <si>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</si>
  <si>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</si>
  <si>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</si>
  <si>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 一般公共服务支出</t>
  </si>
  <si>
    <t>20103</t>
  </si>
  <si>
    <t xml:space="preserve">      政府办公厅（室）及相关机构事务</t>
  </si>
  <si>
    <t>2010301</t>
  </si>
  <si>
    <t xml:space="preserve">         行政运行</t>
  </si>
  <si>
    <t>2010350</t>
  </si>
  <si>
    <t xml:space="preserve">         事业运行</t>
  </si>
  <si>
    <t>29.07</t>
  </si>
  <si>
    <t>2010399</t>
  </si>
  <si>
    <t xml:space="preserve">         其他政府办公厅（室）及相关机构事务支出</t>
  </si>
  <si>
    <t>205</t>
  </si>
  <si>
    <t xml:space="preserve">   教育支出</t>
  </si>
  <si>
    <t>20508</t>
  </si>
  <si>
    <t xml:space="preserve">      进修及培训</t>
  </si>
  <si>
    <t>2050803</t>
  </si>
  <si>
    <t xml:space="preserve">         培训支出</t>
  </si>
  <si>
    <t>207</t>
  </si>
  <si>
    <t xml:space="preserve">   文化旅游体育与传媒支出</t>
  </si>
  <si>
    <t>20701</t>
  </si>
  <si>
    <t xml:space="preserve">      文化和旅游</t>
  </si>
  <si>
    <t>2070109</t>
  </si>
  <si>
    <t xml:space="preserve">         群众文化</t>
  </si>
  <si>
    <t>208</t>
  </si>
  <si>
    <t xml:space="preserve">   社会保障和就业支出</t>
  </si>
  <si>
    <t>20801</t>
  </si>
  <si>
    <t xml:space="preserve">      人力资源和社会保障管理事务</t>
  </si>
  <si>
    <t>2080109</t>
  </si>
  <si>
    <t xml:space="preserve">         社会保险经办机构</t>
  </si>
  <si>
    <t>20802</t>
  </si>
  <si>
    <t xml:space="preserve">      民政管理事务</t>
  </si>
  <si>
    <t>2080208</t>
  </si>
  <si>
    <t xml:space="preserve">         基层政权建设和社区治理</t>
  </si>
  <si>
    <t>20805</t>
  </si>
  <si>
    <t xml:space="preserve">      行政事业单位养老支出</t>
  </si>
  <si>
    <t>2080505</t>
  </si>
  <si>
    <t xml:space="preserve">         机关事业单位基本养老保险缴费支出</t>
  </si>
  <si>
    <t>2080506</t>
  </si>
  <si>
    <t xml:space="preserve">         机关事业单位职业年金缴费支出</t>
  </si>
  <si>
    <t>2080599</t>
  </si>
  <si>
    <t xml:space="preserve">         其他行政事业单位养老支出</t>
  </si>
  <si>
    <t>34</t>
  </si>
  <si>
    <t>20808</t>
  </si>
  <si>
    <t xml:space="preserve">      抚恤</t>
  </si>
  <si>
    <t>2080801</t>
  </si>
  <si>
    <t xml:space="preserve">         死亡抚恤</t>
  </si>
  <si>
    <t>20828</t>
  </si>
  <si>
    <t xml:space="preserve">      退役军人管理事务</t>
  </si>
  <si>
    <t>2082850</t>
  </si>
  <si>
    <t>20899</t>
  </si>
  <si>
    <t xml:space="preserve">      其他社会保障和就业支出</t>
  </si>
  <si>
    <t>2089999</t>
  </si>
  <si>
    <t xml:space="preserve">         其他社会保障和就业支出</t>
  </si>
  <si>
    <t>210</t>
  </si>
  <si>
    <t xml:space="preserve">   卫生健康支出</t>
  </si>
  <si>
    <t>21011</t>
  </si>
  <si>
    <t xml:space="preserve">      行政事业单位医疗</t>
  </si>
  <si>
    <t>2101101</t>
  </si>
  <si>
    <t xml:space="preserve">         行政单位医疗</t>
  </si>
  <si>
    <t>2101102</t>
  </si>
  <si>
    <t xml:space="preserve">         事业单位医疗</t>
  </si>
  <si>
    <t>211</t>
  </si>
  <si>
    <t xml:space="preserve">   节能环保支出</t>
  </si>
  <si>
    <t>21199</t>
  </si>
  <si>
    <t xml:space="preserve">      其他节能环保支出</t>
  </si>
  <si>
    <t>2119999</t>
  </si>
  <si>
    <t xml:space="preserve">         其他节能环保支出</t>
  </si>
  <si>
    <t>213</t>
  </si>
  <si>
    <t xml:space="preserve">   农林水支出</t>
  </si>
  <si>
    <t>21301</t>
  </si>
  <si>
    <t xml:space="preserve">      农业农村</t>
  </si>
  <si>
    <t>2130104</t>
  </si>
  <si>
    <t>21307</t>
  </si>
  <si>
    <t xml:space="preserve">      农村综合改革</t>
  </si>
  <si>
    <t>2130705</t>
  </si>
  <si>
    <t xml:space="preserve">         对村民委员会和村党支部的补助</t>
  </si>
  <si>
    <t>221</t>
  </si>
  <si>
    <t xml:space="preserve">   住房保障支出</t>
  </si>
  <si>
    <t>22102</t>
  </si>
  <si>
    <t xml:space="preserve">      住房改革支出</t>
  </si>
  <si>
    <t>2210201</t>
  </si>
  <si>
    <t xml:space="preserve">         住房公积金</t>
  </si>
  <si>
    <t>附件3-3</t>
  </si>
  <si>
    <t>梁平区安胜镇人民政府一般公共预算财政拨款基本支出预算表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</si>
  <si>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</si>
  <si>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</si>
  <si>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</si>
  <si>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</si>
  <si>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</si>
  <si>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</si>
  <si>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</si>
  <si>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</si>
  <si>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</si>
  <si>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</si>
  <si>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</si>
  <si>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</si>
  <si>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</si>
  <si>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</si>
  <si>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</si>
  <si>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</si>
  <si>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</si>
  <si>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</si>
  <si>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</si>
  <si>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</si>
  <si>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</si>
  <si>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</si>
  <si>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</si>
  <si>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</si>
  <si>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</si>
  <si>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</si>
  <si>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</si>
  <si>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</si>
  <si>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</si>
  <si>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</si>
  <si>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</si>
  <si>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</si>
  <si>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</si>
  <si>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</si>
  <si>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</si>
  <si>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</si>
  <si>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</si>
  <si>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</si>
  <si>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</si>
  <si>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</si>
  <si>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</si>
  <si>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</si>
  <si>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</si>
  <si>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</si>
  <si>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</si>
  <si>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</si>
  <si>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</si>
  <si>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</si>
  <si>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</si>
  <si>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</si>
  <si>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</si>
  <si>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</si>
  <si>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</si>
  <si>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</si>
  <si>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</si>
  <si>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</si>
  <si>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</si>
  <si>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</si>
  <si>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</si>
  <si>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</si>
  <si>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</si>
  <si>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</si>
  <si>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</si>
  <si>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</si>
  <si>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</si>
  <si>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</si>
  <si>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</si>
  <si>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</si>
  <si>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</si>
  <si>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</si>
  <si>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</si>
  <si>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梁平区安胜镇人民政府一般公共预算“三公”经费支出表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</si>
  <si>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</si>
  <si>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</si>
  <si>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</si>
  <si>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</si>
  <si>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</si>
  <si>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</si>
  <si>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</si>
  <si>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梁平区安胜镇人民政府政府性基金预算支出表</t>
  </si>
  <si>
    <t>本年政府性基金预算财政拨款支出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</si>
  <si>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</si>
  <si>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</si>
  <si>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</si>
  <si>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</si>
  <si>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</si>
  <si>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</si>
  <si>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</si>
  <si>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</si>
  <si>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</si>
  <si>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</si>
  <si>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</si>
  <si>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梁平区安胜镇人民政府部门收支总表</t>
  </si>
  <si>
    <t>一般公共预算拨款收入</t>
  </si>
  <si>
    <t>政府性基金预算拨款收入</t>
  </si>
  <si>
    <t>国有资本经营预算拨款收入</t>
  </si>
  <si>
    <t>文化旅游体育与传媒</t>
  </si>
  <si>
    <t>事业收入预算</t>
  </si>
  <si>
    <t>事业单位经营收入预算</t>
  </si>
  <si>
    <t>其他收入预算</t>
  </si>
  <si>
    <t>农林水事务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</si>
  <si>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</si>
  <si>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</si>
  <si>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</si>
  <si>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</si>
  <si>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</si>
  <si>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</si>
  <si>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</si>
  <si>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</si>
  <si>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</si>
  <si>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梁平区安胜镇人民政府部门收入总表</t>
  </si>
  <si>
    <t>科目</t>
  </si>
  <si>
    <t>非教育收费收入预算</t>
  </si>
  <si>
    <t>教育收费预算收入</t>
  </si>
  <si>
    <t>附件3-8</t>
  </si>
  <si>
    <t>梁平区安胜镇人民政府部门支出总表</t>
  </si>
  <si>
    <t>上缴上级支出</t>
  </si>
  <si>
    <t>事业单位经营支出</t>
  </si>
  <si>
    <t>对下级单位补助支出</t>
  </si>
  <si>
    <t xml:space="preserve">  一般公共服务支出</t>
  </si>
  <si>
    <t>附件3-9</t>
  </si>
  <si>
    <t>梁平区安胜镇人民政府政府采购预算明细表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</si>
  <si>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</si>
  <si>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</si>
  <si>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</si>
  <si>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</si>
  <si>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</si>
  <si>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</si>
  <si>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</si>
  <si>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梁平区安胜镇人民政府</t>
  </si>
  <si>
    <t>支出预算总量</t>
  </si>
  <si>
    <t>其中：部门预算支出</t>
  </si>
  <si>
    <t>当年整体绩效目标</t>
  </si>
  <si>
    <t>强化公共服务、着力改善民生，加强社会管理、维护农村稳定，推进基层民主、促进农村和谐。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</si>
  <si>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</si>
  <si>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</si>
  <si>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</si>
  <si>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</si>
  <si>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</si>
  <si>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</si>
  <si>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</si>
  <si>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</si>
  <si>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</si>
  <si>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安胜镇污水处理运行项目</t>
  </si>
  <si>
    <t>业务主管部门</t>
  </si>
  <si>
    <t>区环保局</t>
  </si>
  <si>
    <t>当年预算</t>
  </si>
  <si>
    <t>区级支出</t>
  </si>
  <si>
    <t>本镇支出</t>
  </si>
  <si>
    <t>项目概况</t>
  </si>
  <si>
    <t>保障安胜镇污水厂正常运转</t>
  </si>
  <si>
    <t>立项依据</t>
  </si>
  <si>
    <t>当年绩效目标</t>
  </si>
  <si>
    <t>正常运转，无安全事故，年污水处理量达300吨，水质达标</t>
  </si>
  <si>
    <t>年污水处理量</t>
  </si>
  <si>
    <t>吨/天</t>
  </si>
  <si>
    <t>≥300</t>
  </si>
  <si>
    <t>水质标准</t>
  </si>
  <si>
    <t>国标</t>
  </si>
  <si>
    <t>一级B标</t>
  </si>
  <si>
    <t>社会效益及满意度</t>
  </si>
  <si>
    <t>好、较好、一般、差</t>
  </si>
  <si>
    <t>较好及以上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</si>
</sst>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5">
    <font>
      <sz val="11"/>
      <color theme="1"/>
      <name val="等线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6"/>
      <name val="楷体_GB2312"/>
      <charset val="134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b/>
      <sz val="12"/>
      <name val="楷体_GB2312"/>
      <charset val="134"/>
    </font>
    <font>
      <sz val="12"/>
      <color theme="1"/>
      <name val="方正仿宋_GBK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1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7" borderId="17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8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/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49" fontId="15" fillId="0" borderId="3" xfId="51" applyNumberFormat="1" applyFont="1" applyFill="1" applyBorder="1" applyAlignment="1" applyProtection="1">
      <alignment horizontal="center" vertical="center"/>
    </xf>
    <xf numFmtId="49" fontId="15" fillId="0" borderId="4" xfId="51" applyNumberFormat="1" applyFont="1" applyFill="1" applyBorder="1" applyAlignment="1" applyProtection="1">
      <alignment horizontal="center" vertical="center"/>
    </xf>
    <xf numFmtId="4" fontId="9" fillId="2" borderId="1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0" fontId="9" fillId="0" borderId="1" xfId="51" applyFont="1" applyFill="1" applyBorder="1"/>
    <xf numFmtId="0" fontId="16" fillId="0" borderId="1" xfId="51" applyFill="1" applyBorder="1"/>
    <xf numFmtId="0" fontId="16" fillId="0" borderId="1" xfId="51" applyBorder="1"/>
    <xf numFmtId="0" fontId="16" fillId="0" borderId="0" xfId="51" applyAlignment="1">
      <alignment vertical="center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5" xfId="51" applyFont="1" applyBorder="1" applyAlignment="1">
      <alignment horizontal="center" vertical="center" wrapText="1"/>
    </xf>
    <xf numFmtId="0" fontId="15" fillId="0" borderId="5" xfId="51" applyFont="1" applyFill="1" applyBorder="1" applyAlignment="1">
      <alignment horizontal="center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49" fontId="9" fillId="0" borderId="1" xfId="51" applyNumberFormat="1" applyFont="1" applyFill="1" applyBorder="1" applyAlignment="1" applyProtection="1">
      <alignment horizontal="left" vertical="center"/>
    </xf>
    <xf numFmtId="49" fontId="9" fillId="0" borderId="1" xfId="51" applyNumberFormat="1" applyFont="1" applyFill="1" applyBorder="1" applyAlignment="1" applyProtection="1">
      <alignment horizontal="right" vertical="center"/>
    </xf>
    <xf numFmtId="0" fontId="9" fillId="0" borderId="1" xfId="51" applyFont="1" applyFill="1" applyBorder="1" applyAlignment="1">
      <alignment vertical="center"/>
    </xf>
    <xf numFmtId="0" fontId="16" fillId="0" borderId="1" xfId="51" applyFill="1" applyBorder="1" applyAlignment="1">
      <alignment vertical="center"/>
    </xf>
    <xf numFmtId="0" fontId="17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0" fontId="18" fillId="0" borderId="9" xfId="51" applyFont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3" xfId="51" applyFont="1" applyBorder="1" applyAlignment="1">
      <alignment vertical="center"/>
    </xf>
    <xf numFmtId="0" fontId="18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3" xfId="51" applyFont="1" applyBorder="1" applyAlignment="1">
      <alignment horizontal="left" vertical="center"/>
    </xf>
    <xf numFmtId="0" fontId="9" fillId="0" borderId="3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18" fillId="0" borderId="4" xfId="51" applyFont="1" applyFill="1" applyBorder="1" applyAlignment="1">
      <alignment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19" fillId="0" borderId="4" xfId="5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2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2" borderId="1" xfId="51" applyNumberFormat="1" applyFont="1" applyFill="1" applyBorder="1" applyAlignment="1">
      <alignment vertical="center" wrapText="1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4" xfId="51" applyFont="1" applyBorder="1" applyAlignment="1">
      <alignment vertical="center" wrapText="1"/>
    </xf>
    <xf numFmtId="0" fontId="9" fillId="0" borderId="4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2" borderId="7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center" vertical="center" wrapText="1"/>
    </xf>
    <xf numFmtId="176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7" fillId="0" borderId="0" xfId="51" applyFont="1" applyFill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3" xfId="51" applyNumberFormat="1" applyFont="1" applyFill="1" applyBorder="1" applyAlignment="1" applyProtection="1"/>
    <xf numFmtId="4" fontId="9" fillId="2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center" vertical="center"/>
    </xf>
    <xf numFmtId="4" fontId="9" fillId="2" borderId="4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" fontId="9" fillId="2" borderId="1" xfId="51" applyNumberFormat="1" applyFont="1" applyFill="1" applyBorder="1" applyAlignment="1">
      <alignment horizontal="right" vertical="center" wrapText="1"/>
    </xf>
    <xf numFmtId="0" fontId="9" fillId="0" borderId="1" xfId="51" applyFont="1" applyBorder="1" applyAlignment="1">
      <alignment vertical="center"/>
    </xf>
    <xf numFmtId="49" fontId="16" fillId="0" borderId="0" xfId="51" applyNumberFormat="1"/>
    <xf numFmtId="49" fontId="5" fillId="0" borderId="0" xfId="51" applyNumberFormat="1" applyFont="1" applyFill="1" applyAlignment="1" applyProtection="1">
      <alignment horizontal="left" vertical="center"/>
    </xf>
    <xf numFmtId="49" fontId="20" fillId="0" borderId="0" xfId="51" applyNumberFormat="1" applyFont="1" applyFill="1" applyAlignment="1">
      <alignment horizontal="centerContinuous"/>
    </xf>
    <xf numFmtId="49" fontId="20" fillId="0" borderId="0" xfId="51" applyNumberFormat="1" applyFont="1" applyAlignment="1">
      <alignment horizontal="centerContinuous"/>
    </xf>
    <xf numFmtId="49" fontId="9" fillId="0" borderId="0" xfId="51" applyNumberFormat="1" applyFont="1" applyFill="1"/>
    <xf numFmtId="49" fontId="9" fillId="0" borderId="0" xfId="51" applyNumberFormat="1" applyFont="1"/>
    <xf numFmtId="0" fontId="9" fillId="0" borderId="0" xfId="51" applyNumberFormat="1" applyFont="1" applyFill="1" applyAlignment="1" applyProtection="1">
      <alignment horizontal="right"/>
    </xf>
    <xf numFmtId="49" fontId="15" fillId="0" borderId="7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horizontal="center" vertical="center"/>
    </xf>
    <xf numFmtId="4" fontId="9" fillId="2" borderId="1" xfId="51" applyNumberFormat="1" applyFont="1" applyFill="1" applyBorder="1" applyAlignment="1" applyProtection="1">
      <alignment horizontal="right" vertical="center"/>
    </xf>
    <xf numFmtId="4" fontId="9" fillId="2" borderId="1" xfId="51" applyNumberFormat="1" applyFont="1" applyFill="1" applyBorder="1" applyAlignment="1" applyProtection="1">
      <alignment horizontal="center" vertical="center"/>
    </xf>
    <xf numFmtId="49" fontId="8" fillId="0" borderId="1" xfId="51" applyNumberFormat="1" applyFont="1" applyFill="1" applyBorder="1" applyAlignment="1">
      <alignment horizontal="center"/>
    </xf>
    <xf numFmtId="49" fontId="8" fillId="0" borderId="1" xfId="51" applyNumberFormat="1" applyFont="1" applyFill="1" applyBorder="1" applyAlignment="1">
      <alignment horizontal="right"/>
    </xf>
    <xf numFmtId="49" fontId="8" fillId="0" borderId="1" xfId="51" applyNumberFormat="1" applyFont="1" applyFill="1" applyBorder="1"/>
    <xf numFmtId="4" fontId="9" fillId="0" borderId="0" xfId="51" applyNumberFormat="1" applyFont="1" applyFill="1" applyBorder="1" applyAlignment="1" applyProtection="1">
      <alignment horizontal="right" vertical="center"/>
    </xf>
    <xf numFmtId="0" fontId="16" fillId="0" borderId="0" xfId="51" applyBorder="1"/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7" xfId="50" applyNumberFormat="1" applyFont="1" applyFill="1" applyBorder="1" applyAlignment="1" applyProtection="1">
      <alignment horizontal="center" vertical="center" wrapText="1"/>
    </xf>
    <xf numFmtId="0" fontId="9" fillId="0" borderId="7" xfId="50" applyFont="1" applyBorder="1" applyAlignment="1">
      <alignment horizontal="center" vertical="center"/>
    </xf>
    <xf numFmtId="4" fontId="9" fillId="2" borderId="5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left" vertical="center"/>
    </xf>
    <xf numFmtId="4" fontId="9" fillId="2" borderId="7" xfId="50" applyNumberFormat="1" applyFont="1" applyFill="1" applyBorder="1" applyAlignment="1">
      <alignment horizontal="right" vertical="center"/>
    </xf>
    <xf numFmtId="0" fontId="9" fillId="0" borderId="3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18" fillId="0" borderId="4" xfId="50" applyNumberFormat="1" applyFont="1" applyBorder="1" applyAlignment="1">
      <alignment horizontal="left" vertical="center" wrapText="1"/>
    </xf>
    <xf numFmtId="4" fontId="9" fillId="2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3" xfId="50" applyFont="1" applyBorder="1" applyAlignment="1">
      <alignment horizontal="left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4" fontId="18" fillId="0" borderId="4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18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2" borderId="1" xfId="50" applyNumberFormat="1" applyFont="1" applyFill="1" applyBorder="1" applyAlignment="1" applyProtection="1">
      <alignment horizontal="right" vertical="center"/>
    </xf>
    <xf numFmtId="4" fontId="9" fillId="2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2" borderId="1" xfId="50" applyNumberFormat="1" applyFont="1" applyFill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6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85"/>
  <cols>
    <col min="1" max="1" width="15" style="179" hidden="1" customWidth="1"/>
    <col min="2" max="2" width="15.3716814159292" style="179" customWidth="1"/>
    <col min="3" max="3" width="59.7522123893805" customWidth="1"/>
    <col min="4" max="4" width="13" style="179" customWidth="1"/>
    <col min="5" max="5" width="101.504424778761" customWidth="1"/>
    <col min="6" max="6" width="29.2477876106195" customWidth="1"/>
    <col min="7" max="7" width="30.7522123893805" style="179" customWidth="1"/>
    <col min="8" max="8" width="28.5044247787611" style="179" customWidth="1"/>
    <col min="9" max="9" width="72.8761061946903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2.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2.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2.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2.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2.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2.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2.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2.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2.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2.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2.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2.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2.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2.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2.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2.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2.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2.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2.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2.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2.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2.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2.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2.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2.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2.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2.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2.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2.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2.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2.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2.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2.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2.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2.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2.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2.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2.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2.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2.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2.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2.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2.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2.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2.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2.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2.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2.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2.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2.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2.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2.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2.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2.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2.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2.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2.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2.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2.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2.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2.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2.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2.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2.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2.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2.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2.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2.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2.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2.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2.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2.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2.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2.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2.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2.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2.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2.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2.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2.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2.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2.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2.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2.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2.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2.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2.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2.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2.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2.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2.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2.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2.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2.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2.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2.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2.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2.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2.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2.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2.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2.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2.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2.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2.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2.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2.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2.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2.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2.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2.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2.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2.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2.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2.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2.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2.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2.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2.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2.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2.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2.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2.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2.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2.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2.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2.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2.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2.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2.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2.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2.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2.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2.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2.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2.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2.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2.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2.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2.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2.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2.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2.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2.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2.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2.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2.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2.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2.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2.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2.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2.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2.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2.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2.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2.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2.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2.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2.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2.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2.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2.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2.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2.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2.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2.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2.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2.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2.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2.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2.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2.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2.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2.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2.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2.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2.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2.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2.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2.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2.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2.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2.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2.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2.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2.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2.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2.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2.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2.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2.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2.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2.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2.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2.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2.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2.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2.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2.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2.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2.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2.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2.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2.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2.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2.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2.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2.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2.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2.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2.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2.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2.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2.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2.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2.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2.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2.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2.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2.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2.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2.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2.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2.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2.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2.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2.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2.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2.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2.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2.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2.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2.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2.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2.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2.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2.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2.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2.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2.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2.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2.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2.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2.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2.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2.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2.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2.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2.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2.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2.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2.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2.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2.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2.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O15" sqref="O15"/>
    </sheetView>
  </sheetViews>
  <sheetFormatPr defaultColWidth="9" defaultRowHeight="13.85"/>
  <cols>
    <col min="1" max="1" width="16.2477876106195" customWidth="1"/>
    <col min="2" max="2" width="12.8761061946903" customWidth="1"/>
    <col min="3" max="3" width="11" customWidth="1"/>
    <col min="4" max="4" width="10" customWidth="1"/>
    <col min="5" max="5" width="11.1238938053097" customWidth="1"/>
    <col min="6" max="6" width="14.7522123893805" customWidth="1"/>
    <col min="9" max="9" width="12.7522123893805" customWidth="1"/>
    <col min="10" max="10" width="8.87610619469027" customWidth="1"/>
    <col min="11" max="11" width="10.5044247787611" customWidth="1"/>
  </cols>
  <sheetData>
    <row r="1" ht="18" customHeight="1" spans="1:6">
      <c r="A1" s="11" t="s">
        <v>552</v>
      </c>
      <c r="B1" s="21"/>
      <c r="C1" s="21"/>
      <c r="D1" s="21"/>
      <c r="E1" s="21"/>
      <c r="F1" s="21"/>
    </row>
    <row r="2" ht="40.5" customHeight="1" spans="1:11">
      <c r="A2" s="22" t="s">
        <v>553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1.75" customHeight="1" spans="1:11">
      <c r="A3" s="21"/>
      <c r="B3" s="21"/>
      <c r="C3" s="21"/>
      <c r="D3" s="21"/>
      <c r="E3" s="21"/>
      <c r="F3" s="21"/>
      <c r="K3" t="s">
        <v>313</v>
      </c>
    </row>
    <row r="4" ht="22.5" customHeight="1" spans="1:11">
      <c r="A4" s="23" t="s">
        <v>316</v>
      </c>
      <c r="B4" s="24" t="s">
        <v>318</v>
      </c>
      <c r="C4" s="24" t="s">
        <v>538</v>
      </c>
      <c r="D4" s="24" t="s">
        <v>525</v>
      </c>
      <c r="E4" s="24" t="s">
        <v>526</v>
      </c>
      <c r="F4" s="24" t="s">
        <v>527</v>
      </c>
      <c r="G4" s="24" t="s">
        <v>529</v>
      </c>
      <c r="H4" s="24"/>
      <c r="I4" s="24" t="s">
        <v>530</v>
      </c>
      <c r="J4" s="24" t="s">
        <v>531</v>
      </c>
      <c r="K4" s="24" t="s">
        <v>536</v>
      </c>
    </row>
    <row r="5" ht="57" customHeight="1" spans="1:11">
      <c r="A5" s="23"/>
      <c r="B5" s="24"/>
      <c r="C5" s="24"/>
      <c r="D5" s="24"/>
      <c r="E5" s="24"/>
      <c r="F5" s="24"/>
      <c r="G5" s="24" t="s">
        <v>544</v>
      </c>
      <c r="H5" s="24" t="s">
        <v>554</v>
      </c>
      <c r="I5" s="24"/>
      <c r="J5" s="24"/>
      <c r="K5" s="24"/>
    </row>
    <row r="6" ht="30" customHeight="1" spans="1:11">
      <c r="A6" s="25" t="s">
        <v>318</v>
      </c>
      <c r="B6" s="26">
        <v>20</v>
      </c>
      <c r="C6" s="26">
        <v>0</v>
      </c>
      <c r="D6" s="26">
        <v>20</v>
      </c>
      <c r="E6" s="26"/>
      <c r="F6" s="26"/>
      <c r="G6" s="26"/>
      <c r="H6" s="26"/>
      <c r="I6" s="26"/>
      <c r="J6" s="26"/>
      <c r="K6" s="26"/>
    </row>
    <row r="7" ht="48" customHeight="1" spans="1:11">
      <c r="A7" s="27" t="s">
        <v>555</v>
      </c>
      <c r="B7" s="26">
        <v>10</v>
      </c>
      <c r="C7" s="26">
        <v>0</v>
      </c>
      <c r="D7" s="26">
        <v>10</v>
      </c>
      <c r="E7" s="26"/>
      <c r="F7" s="26"/>
      <c r="G7" s="26"/>
      <c r="H7" s="26"/>
      <c r="I7" s="26"/>
      <c r="J7" s="26"/>
      <c r="K7" s="26"/>
    </row>
    <row r="8" ht="48" customHeight="1" spans="1:11">
      <c r="A8" s="27" t="s">
        <v>556</v>
      </c>
      <c r="B8" s="26">
        <v>10</v>
      </c>
      <c r="C8" s="26">
        <v>0</v>
      </c>
      <c r="D8" s="26">
        <v>10</v>
      </c>
      <c r="E8" s="26"/>
      <c r="F8" s="26"/>
      <c r="G8" s="26"/>
      <c r="H8" s="26"/>
      <c r="I8" s="26"/>
      <c r="J8" s="26"/>
      <c r="K8" s="26"/>
    </row>
    <row r="9" ht="48" customHeight="1" spans="1:11">
      <c r="A9" s="27" t="s">
        <v>557</v>
      </c>
      <c r="B9" s="26"/>
      <c r="C9" s="26"/>
      <c r="D9" s="26"/>
      <c r="E9" s="26"/>
      <c r="F9" s="26"/>
      <c r="G9" s="26"/>
      <c r="H9" s="26"/>
      <c r="I9" s="26"/>
      <c r="J9" s="26"/>
      <c r="K9" s="26"/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B9" sqref="B9"/>
    </sheetView>
  </sheetViews>
  <sheetFormatPr defaultColWidth="9" defaultRowHeight="13.85" outlineLevelCol="5"/>
  <cols>
    <col min="1" max="1" width="17" customWidth="1"/>
    <col min="2" max="2" width="26.1238938053097" customWidth="1"/>
    <col min="3" max="5" width="19.5044247787611" customWidth="1"/>
    <col min="6" max="6" width="16.2477876106195" customWidth="1"/>
  </cols>
  <sheetData>
    <row r="1" ht="21" customHeight="1" spans="1:6">
      <c r="A1" s="11" t="s">
        <v>558</v>
      </c>
      <c r="B1" s="12"/>
      <c r="C1" s="12"/>
      <c r="D1" s="12"/>
      <c r="E1" s="12"/>
      <c r="F1" s="12"/>
    </row>
    <row r="2" ht="47.25" customHeight="1" spans="1:6">
      <c r="A2" s="13" t="s">
        <v>559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560</v>
      </c>
      <c r="B4" s="15" t="s">
        <v>561</v>
      </c>
      <c r="C4" s="15"/>
      <c r="D4" s="15" t="s">
        <v>562</v>
      </c>
      <c r="E4" s="15">
        <v>1114.09</v>
      </c>
      <c r="F4" s="15"/>
    </row>
    <row r="5" ht="36" customHeight="1" spans="1:6">
      <c r="A5" s="15"/>
      <c r="B5" s="15"/>
      <c r="C5" s="15"/>
      <c r="D5" s="15" t="s">
        <v>563</v>
      </c>
      <c r="E5" s="15">
        <v>1114.09</v>
      </c>
      <c r="F5" s="15"/>
    </row>
    <row r="6" ht="73.5" customHeight="1" spans="1:6">
      <c r="A6" s="15" t="s">
        <v>564</v>
      </c>
      <c r="B6" s="15" t="s">
        <v>565</v>
      </c>
      <c r="C6" s="15"/>
      <c r="D6" s="15"/>
      <c r="E6" s="15"/>
      <c r="F6" s="15"/>
    </row>
    <row r="7" ht="26.25" customHeight="1" spans="1:6">
      <c r="A7" s="16" t="s">
        <v>566</v>
      </c>
      <c r="B7" s="15" t="s">
        <v>567</v>
      </c>
      <c r="C7" s="15" t="s">
        <v>568</v>
      </c>
      <c r="D7" s="15" t="s">
        <v>569</v>
      </c>
      <c r="E7" s="15" t="s">
        <v>570</v>
      </c>
      <c r="F7" s="15" t="s">
        <v>571</v>
      </c>
    </row>
    <row r="8" ht="24.95" customHeight="1" spans="1:6">
      <c r="A8" s="17"/>
      <c r="B8" s="15"/>
      <c r="C8" s="15"/>
      <c r="D8" s="18"/>
      <c r="E8" s="19"/>
      <c r="F8" s="19"/>
    </row>
    <row r="9" ht="24.95" customHeight="1" spans="1:6">
      <c r="A9" s="17"/>
      <c r="B9" s="15"/>
      <c r="C9" s="15"/>
      <c r="D9" s="18"/>
      <c r="E9" s="19"/>
      <c r="F9" s="19"/>
    </row>
    <row r="10" ht="24.95" customHeight="1" spans="1:6">
      <c r="A10" s="17"/>
      <c r="B10" s="15"/>
      <c r="C10" s="20"/>
      <c r="D10" s="20"/>
      <c r="E10" s="20"/>
      <c r="F10" s="20"/>
    </row>
    <row r="11" ht="24.95" customHeight="1" spans="1:6">
      <c r="A11" s="17"/>
      <c r="B11" s="15"/>
      <c r="C11" s="20"/>
      <c r="D11" s="20"/>
      <c r="E11" s="20"/>
      <c r="F11" s="20"/>
    </row>
    <row r="12" ht="24.95" customHeight="1" spans="1:6">
      <c r="A12" s="17"/>
      <c r="B12" s="15"/>
      <c r="C12" s="20"/>
      <c r="D12" s="20"/>
      <c r="E12" s="20"/>
      <c r="F12" s="20"/>
    </row>
    <row r="13" ht="24.95" customHeight="1" spans="1:6">
      <c r="A13" s="17"/>
      <c r="B13" s="15"/>
      <c r="C13" s="20"/>
      <c r="D13" s="20"/>
      <c r="E13" s="20"/>
      <c r="F13" s="20"/>
    </row>
    <row r="14" ht="24.95" customHeight="1" spans="1:6">
      <c r="A14" s="17"/>
      <c r="B14" s="15"/>
      <c r="C14" s="20"/>
      <c r="D14" s="20"/>
      <c r="E14" s="20"/>
      <c r="F14" s="20"/>
    </row>
    <row r="15" ht="24.95" customHeight="1" spans="1:6">
      <c r="A15" s="17"/>
      <c r="B15" s="15"/>
      <c r="C15" s="20"/>
      <c r="D15" s="20"/>
      <c r="E15" s="20"/>
      <c r="F15" s="20"/>
    </row>
    <row r="16" ht="24.95" customHeight="1" spans="1:6">
      <c r="A16" s="17"/>
      <c r="B16" s="15"/>
      <c r="C16" s="20"/>
      <c r="D16" s="20"/>
      <c r="E16" s="20"/>
      <c r="F16" s="20"/>
    </row>
  </sheetData>
  <mergeCells count="7">
    <mergeCell ref="A2:F2"/>
    <mergeCell ref="E4:F4"/>
    <mergeCell ref="E5:F5"/>
    <mergeCell ref="B6:F6"/>
    <mergeCell ref="A4:A5"/>
    <mergeCell ref="A7:A16"/>
    <mergeCell ref="B4:C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I11" sqref="I11"/>
    </sheetView>
  </sheetViews>
  <sheetFormatPr defaultColWidth="9" defaultRowHeight="13.85" outlineLevelCol="5"/>
  <cols>
    <col min="1" max="1" width="13.3716814159292" customWidth="1"/>
    <col min="2" max="2" width="22.7522123893805" customWidth="1"/>
    <col min="3" max="6" width="13.8761061946903" customWidth="1"/>
  </cols>
  <sheetData>
    <row r="1" ht="18" customHeight="1" spans="1:6">
      <c r="A1" s="1" t="s">
        <v>572</v>
      </c>
      <c r="B1" s="2"/>
      <c r="C1" s="2"/>
      <c r="D1" s="2"/>
      <c r="E1" s="2"/>
      <c r="F1" s="2"/>
    </row>
    <row r="2" ht="38.25" customHeight="1" spans="1:6">
      <c r="A2" s="3" t="s">
        <v>573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574</v>
      </c>
      <c r="B4" s="7" t="s">
        <v>575</v>
      </c>
      <c r="C4" s="7"/>
      <c r="D4" s="7"/>
      <c r="E4" s="7" t="s">
        <v>576</v>
      </c>
      <c r="F4" s="7" t="s">
        <v>577</v>
      </c>
    </row>
    <row r="5" ht="26.25" customHeight="1" spans="1:6">
      <c r="A5" s="7" t="s">
        <v>578</v>
      </c>
      <c r="B5" s="7">
        <v>20</v>
      </c>
      <c r="C5" s="7"/>
      <c r="D5" s="7"/>
      <c r="E5" s="7" t="s">
        <v>579</v>
      </c>
      <c r="F5" s="7"/>
    </row>
    <row r="6" ht="26.25" customHeight="1" spans="1:6">
      <c r="A6" s="7"/>
      <c r="B6" s="7"/>
      <c r="C6" s="7"/>
      <c r="D6" s="7"/>
      <c r="E6" s="7" t="s">
        <v>580</v>
      </c>
      <c r="F6" s="7">
        <v>20</v>
      </c>
    </row>
    <row r="7" ht="39" customHeight="1" spans="1:6">
      <c r="A7" s="7" t="s">
        <v>581</v>
      </c>
      <c r="B7" s="7" t="s">
        <v>582</v>
      </c>
      <c r="C7" s="7"/>
      <c r="D7" s="7"/>
      <c r="E7" s="7"/>
      <c r="F7" s="7"/>
    </row>
    <row r="8" ht="39" customHeight="1" spans="1:6">
      <c r="A8" s="7" t="s">
        <v>583</v>
      </c>
      <c r="B8" s="7"/>
      <c r="C8" s="7"/>
      <c r="D8" s="7"/>
      <c r="E8" s="7"/>
      <c r="F8" s="7"/>
    </row>
    <row r="9" ht="39" customHeight="1" spans="1:6">
      <c r="A9" s="7" t="s">
        <v>584</v>
      </c>
      <c r="B9" s="7" t="s">
        <v>585</v>
      </c>
      <c r="C9" s="7"/>
      <c r="D9" s="7"/>
      <c r="E9" s="7"/>
      <c r="F9" s="7"/>
    </row>
    <row r="10" ht="21" customHeight="1" spans="1:6">
      <c r="A10" s="8" t="s">
        <v>566</v>
      </c>
      <c r="B10" s="7" t="s">
        <v>567</v>
      </c>
      <c r="C10" s="7" t="s">
        <v>568</v>
      </c>
      <c r="D10" s="7" t="s">
        <v>569</v>
      </c>
      <c r="E10" s="7" t="s">
        <v>570</v>
      </c>
      <c r="F10" s="7" t="s">
        <v>571</v>
      </c>
    </row>
    <row r="11" ht="18" customHeight="1" spans="1:6">
      <c r="A11" s="8"/>
      <c r="B11" s="7" t="s">
        <v>586</v>
      </c>
      <c r="C11" s="7">
        <v>70</v>
      </c>
      <c r="D11" s="9" t="s">
        <v>587</v>
      </c>
      <c r="E11" s="7">
        <v>300</v>
      </c>
      <c r="F11" s="7" t="s">
        <v>588</v>
      </c>
    </row>
    <row r="12" ht="18" customHeight="1" spans="1:6">
      <c r="A12" s="8"/>
      <c r="B12" s="7" t="s">
        <v>589</v>
      </c>
      <c r="C12" s="7">
        <v>20</v>
      </c>
      <c r="D12" s="9"/>
      <c r="E12" s="7" t="s">
        <v>590</v>
      </c>
      <c r="F12" s="7" t="s">
        <v>591</v>
      </c>
    </row>
    <row r="13" ht="28.5" customHeight="1" spans="1:6">
      <c r="A13" s="8"/>
      <c r="B13" s="7" t="s">
        <v>592</v>
      </c>
      <c r="C13" s="7">
        <v>10</v>
      </c>
      <c r="D13" s="9"/>
      <c r="E13" s="10" t="s">
        <v>593</v>
      </c>
      <c r="F13" s="7" t="s">
        <v>594</v>
      </c>
    </row>
    <row r="14" ht="18" customHeight="1" spans="1:6">
      <c r="A14" s="8"/>
      <c r="B14" s="7"/>
      <c r="C14" s="7"/>
      <c r="D14" s="9"/>
      <c r="E14" s="10"/>
      <c r="F14" s="10"/>
    </row>
    <row r="15" ht="18" customHeight="1" spans="1:6">
      <c r="A15" s="8"/>
      <c r="B15" s="7"/>
      <c r="C15" s="7"/>
      <c r="D15" s="9"/>
      <c r="E15" s="10"/>
      <c r="F15" s="10"/>
    </row>
    <row r="16" ht="18" customHeight="1" spans="1:6">
      <c r="A16" s="8"/>
      <c r="B16" s="7"/>
      <c r="C16" s="7"/>
      <c r="D16" s="9"/>
      <c r="E16" s="10"/>
      <c r="F16" s="10"/>
    </row>
    <row r="17" ht="18" customHeight="1" spans="1:6">
      <c r="A17" s="8"/>
      <c r="B17" s="7"/>
      <c r="C17" s="7"/>
      <c r="D17" s="9"/>
      <c r="E17" s="10"/>
      <c r="F17" s="10"/>
    </row>
    <row r="18" ht="18" customHeight="1" spans="1:6">
      <c r="A18" s="8"/>
      <c r="B18" s="7"/>
      <c r="C18" s="7"/>
      <c r="D18" s="9"/>
      <c r="E18" s="10"/>
      <c r="F18" s="10"/>
    </row>
    <row r="19" ht="18" customHeight="1" spans="1:6">
      <c r="A19" s="8"/>
      <c r="B19" s="7"/>
      <c r="C19" s="7"/>
      <c r="D19" s="9"/>
      <c r="E19" s="10"/>
      <c r="F19" s="10"/>
    </row>
    <row r="20" ht="18" customHeight="1" spans="1:6">
      <c r="A20" s="8"/>
      <c r="B20" s="7"/>
      <c r="C20" s="7"/>
      <c r="D20" s="9"/>
      <c r="E20" s="10"/>
      <c r="F20" s="10"/>
    </row>
    <row r="21" spans="1:6">
      <c r="A21" s="4"/>
      <c r="B21" s="2"/>
      <c r="C21" s="2"/>
      <c r="D21" s="2"/>
      <c r="E21" s="4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abSelected="1" workbookViewId="0">
      <selection activeCell="C10" sqref="C10"/>
    </sheetView>
  </sheetViews>
  <sheetFormatPr defaultColWidth="6.87610619469027" defaultRowHeight="20.1" customHeight="1"/>
  <cols>
    <col min="1" max="1" width="22.8761061946903" style="142" customWidth="1"/>
    <col min="2" max="2" width="19" style="142" customWidth="1"/>
    <col min="3" max="3" width="30.1238938053097" style="142" customWidth="1"/>
    <col min="4" max="7" width="19" style="142" customWidth="1"/>
    <col min="8" max="16384" width="6.87610619469027" style="143"/>
  </cols>
  <sheetData>
    <row r="1" s="141" customFormat="1" customHeight="1" spans="1:7">
      <c r="A1" s="11" t="s">
        <v>311</v>
      </c>
      <c r="B1" s="144"/>
      <c r="C1" s="144"/>
      <c r="D1" s="144"/>
      <c r="E1" s="144"/>
      <c r="F1" s="144"/>
      <c r="G1" s="144"/>
    </row>
    <row r="2" s="141" customFormat="1" ht="38.25" customHeight="1" spans="1:7">
      <c r="A2" s="145" t="s">
        <v>312</v>
      </c>
      <c r="B2" s="145"/>
      <c r="C2" s="145"/>
      <c r="D2" s="145"/>
      <c r="E2" s="145"/>
      <c r="F2" s="145"/>
      <c r="G2" s="145"/>
    </row>
    <row r="3" s="141" customFormat="1" customHeight="1" spans="1:7">
      <c r="A3" s="146"/>
      <c r="B3" s="144"/>
      <c r="C3" s="144"/>
      <c r="D3" s="144"/>
      <c r="E3" s="144"/>
      <c r="F3" s="144"/>
      <c r="G3" s="144"/>
    </row>
    <row r="4" s="141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41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41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41" customFormat="1" customHeight="1" spans="1:7">
      <c r="A7" s="152" t="s">
        <v>322</v>
      </c>
      <c r="B7" s="153">
        <f>SUM(B8:B11)</f>
        <v>1114.09</v>
      </c>
      <c r="C7" s="154" t="s">
        <v>323</v>
      </c>
      <c r="D7" s="155">
        <f>SUM(E7:G7)</f>
        <v>1114.09</v>
      </c>
      <c r="E7" s="155">
        <f>SUM(E8:E15)</f>
        <v>1114.09</v>
      </c>
      <c r="F7" s="155">
        <f>SUM(F8:F15)</f>
        <v>0</v>
      </c>
      <c r="G7" s="155">
        <f>SUM(G8:G15)</f>
        <v>0</v>
      </c>
    </row>
    <row r="8" s="141" customFormat="1" customHeight="1" spans="1:7">
      <c r="A8" s="156" t="s">
        <v>324</v>
      </c>
      <c r="B8" s="157">
        <v>1114.09</v>
      </c>
      <c r="C8" s="158" t="s">
        <v>325</v>
      </c>
      <c r="D8" s="159">
        <f>SUM(E8:G8)</f>
        <v>545.33</v>
      </c>
      <c r="E8" s="160">
        <v>545.33</v>
      </c>
      <c r="F8" s="160"/>
      <c r="G8" s="160"/>
    </row>
    <row r="9" s="141" customFormat="1" customHeight="1" spans="1:7">
      <c r="A9" s="156" t="s">
        <v>326</v>
      </c>
      <c r="B9" s="161"/>
      <c r="C9" s="158" t="s">
        <v>327</v>
      </c>
      <c r="D9" s="159">
        <f t="shared" ref="D9:D15" si="0">SUM(E9:G9)</f>
        <v>0.9</v>
      </c>
      <c r="E9" s="160">
        <v>0.9</v>
      </c>
      <c r="F9" s="160"/>
      <c r="G9" s="160"/>
    </row>
    <row r="10" s="141" customFormat="1" customHeight="1" spans="1:7">
      <c r="A10" s="162" t="s">
        <v>328</v>
      </c>
      <c r="B10" s="163"/>
      <c r="C10" s="164" t="s">
        <v>329</v>
      </c>
      <c r="D10" s="159">
        <f t="shared" si="0"/>
        <v>28.94</v>
      </c>
      <c r="E10" s="160">
        <v>28.94</v>
      </c>
      <c r="F10" s="160"/>
      <c r="G10" s="160"/>
    </row>
    <row r="11" s="141" customFormat="1" customHeight="1" spans="1:7">
      <c r="A11" s="162"/>
      <c r="B11" s="163"/>
      <c r="C11" s="165" t="s">
        <v>330</v>
      </c>
      <c r="D11" s="159">
        <f t="shared" si="0"/>
        <v>208.29</v>
      </c>
      <c r="E11" s="160">
        <v>208.29</v>
      </c>
      <c r="F11" s="160"/>
      <c r="G11" s="160"/>
    </row>
    <row r="12" s="141" customFormat="1" customHeight="1" spans="1:7">
      <c r="A12" s="166" t="s">
        <v>331</v>
      </c>
      <c r="B12" s="153">
        <f>SUM(B13:B15)</f>
        <v>0</v>
      </c>
      <c r="C12" s="167" t="s">
        <v>332</v>
      </c>
      <c r="D12" s="159">
        <f t="shared" si="0"/>
        <v>38.09</v>
      </c>
      <c r="E12" s="160">
        <v>38.09</v>
      </c>
      <c r="F12" s="160"/>
      <c r="G12" s="160"/>
    </row>
    <row r="13" s="141" customFormat="1" customHeight="1" spans="1:7">
      <c r="A13" s="162" t="s">
        <v>324</v>
      </c>
      <c r="B13" s="157"/>
      <c r="C13" s="165" t="s">
        <v>333</v>
      </c>
      <c r="D13" s="159">
        <f t="shared" si="0"/>
        <v>20</v>
      </c>
      <c r="E13" s="160">
        <v>20</v>
      </c>
      <c r="F13" s="160"/>
      <c r="G13" s="160"/>
    </row>
    <row r="14" s="141" customFormat="1" customHeight="1" spans="1:7">
      <c r="A14" s="162" t="s">
        <v>326</v>
      </c>
      <c r="B14" s="161"/>
      <c r="C14" s="164" t="s">
        <v>334</v>
      </c>
      <c r="D14" s="159">
        <f t="shared" si="0"/>
        <v>236</v>
      </c>
      <c r="E14" s="160">
        <v>236</v>
      </c>
      <c r="F14" s="160"/>
      <c r="G14" s="160"/>
    </row>
    <row r="15" s="141" customFormat="1" customHeight="1" spans="1:13">
      <c r="A15" s="156" t="s">
        <v>328</v>
      </c>
      <c r="B15" s="163"/>
      <c r="C15" s="165" t="s">
        <v>335</v>
      </c>
      <c r="D15" s="159">
        <f t="shared" si="0"/>
        <v>36.54</v>
      </c>
      <c r="E15" s="160">
        <v>36.54</v>
      </c>
      <c r="F15" s="160"/>
      <c r="G15" s="160"/>
      <c r="M15" s="178"/>
    </row>
    <row r="16" s="141" customFormat="1" customHeight="1" spans="1:7">
      <c r="A16" s="166"/>
      <c r="B16" s="168"/>
      <c r="C16" s="169"/>
      <c r="D16" s="170"/>
      <c r="E16" s="170"/>
      <c r="F16" s="170"/>
      <c r="G16" s="170"/>
    </row>
    <row r="17" s="141" customFormat="1" customHeight="1" spans="1:7">
      <c r="A17" s="166"/>
      <c r="B17" s="168"/>
      <c r="C17" s="168" t="s">
        <v>336</v>
      </c>
      <c r="D17" s="171">
        <f>E17+F17+G17</f>
        <v>0</v>
      </c>
      <c r="E17" s="172">
        <f>B8+B13-E7</f>
        <v>0</v>
      </c>
      <c r="F17" s="172">
        <f>B9+B14-F7</f>
        <v>0</v>
      </c>
      <c r="G17" s="172">
        <f>B11+B15-G7</f>
        <v>0</v>
      </c>
    </row>
    <row r="18" s="141" customFormat="1" customHeight="1" spans="1:7">
      <c r="A18" s="166"/>
      <c r="B18" s="168"/>
      <c r="C18" s="168"/>
      <c r="D18" s="173"/>
      <c r="E18" s="173"/>
      <c r="F18" s="173"/>
      <c r="G18" s="174"/>
    </row>
    <row r="19" s="141" customFormat="1" customHeight="1" spans="1:7">
      <c r="A19" s="166" t="s">
        <v>337</v>
      </c>
      <c r="B19" s="175">
        <f>SUM(B7,B12)</f>
        <v>1114.09</v>
      </c>
      <c r="C19" s="176" t="s">
        <v>338</v>
      </c>
      <c r="D19" s="172">
        <f>SUM(E19:G19)</f>
        <v>1114.09</v>
      </c>
      <c r="E19" s="172">
        <f>SUM(E7,E17)</f>
        <v>1114.09</v>
      </c>
      <c r="F19" s="172">
        <f>SUM(F7,F17)</f>
        <v>0</v>
      </c>
      <c r="G19" s="172">
        <f>SUM(G7,G17)</f>
        <v>0</v>
      </c>
    </row>
    <row r="20" customHeight="1" spans="1:6">
      <c r="A20" s="177"/>
      <c r="B20" s="177"/>
      <c r="C20" s="177"/>
      <c r="D20" s="177"/>
      <c r="E20" s="177"/>
      <c r="F20" s="177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showGridLines="0" showZeros="0" workbookViewId="0">
      <selection activeCell="D8" sqref="D8:D48"/>
    </sheetView>
  </sheetViews>
  <sheetFormatPr defaultColWidth="23.6283185840708" defaultRowHeight="12.75" customHeight="1" outlineLevelCol="4"/>
  <cols>
    <col min="1" max="1" width="11.7522123893805" style="123" customWidth="1"/>
    <col min="2" max="2" width="44.6283185840708" style="123" customWidth="1"/>
    <col min="3" max="3" width="28.8761061946903" style="28" customWidth="1"/>
    <col min="4" max="4" width="20.5044247787611" style="28" customWidth="1"/>
    <col min="5" max="5" width="23.8761061946903" style="28" customWidth="1"/>
    <col min="6" max="255" width="6.87610619469027" style="28" customWidth="1"/>
    <col min="256" max="16384" width="23.6283185840708" style="28"/>
  </cols>
  <sheetData>
    <row r="1" ht="20.1" customHeight="1" spans="1:1">
      <c r="A1" s="124" t="s">
        <v>339</v>
      </c>
    </row>
    <row r="2" ht="36" customHeight="1" spans="1:5">
      <c r="A2" s="118" t="s">
        <v>340</v>
      </c>
      <c r="B2" s="118"/>
      <c r="C2" s="118"/>
      <c r="D2" s="118"/>
      <c r="E2" s="118"/>
    </row>
    <row r="3" ht="20.1" customHeight="1" spans="1:5">
      <c r="A3" s="125"/>
      <c r="B3" s="126"/>
      <c r="C3" s="94"/>
      <c r="D3" s="94"/>
      <c r="E3" s="94"/>
    </row>
    <row r="4" ht="20.1" customHeight="1" spans="1:5">
      <c r="A4" s="127"/>
      <c r="B4" s="128"/>
      <c r="C4" s="32"/>
      <c r="D4" s="32"/>
      <c r="E4" s="129" t="s">
        <v>313</v>
      </c>
    </row>
    <row r="5" ht="20.1" customHeight="1" spans="1:5">
      <c r="A5" s="47" t="s">
        <v>341</v>
      </c>
      <c r="B5" s="47"/>
      <c r="C5" s="47" t="s">
        <v>342</v>
      </c>
      <c r="D5" s="47"/>
      <c r="E5" s="47"/>
    </row>
    <row r="6" ht="20.1" customHeight="1" spans="1:5">
      <c r="A6" s="130" t="s">
        <v>343</v>
      </c>
      <c r="B6" s="130" t="s">
        <v>344</v>
      </c>
      <c r="C6" s="66" t="s">
        <v>345</v>
      </c>
      <c r="D6" s="66" t="s">
        <v>346</v>
      </c>
      <c r="E6" s="66" t="s">
        <v>347</v>
      </c>
    </row>
    <row r="7" ht="20.1" customHeight="1" spans="1:5">
      <c r="A7" s="36" t="s">
        <v>318</v>
      </c>
      <c r="B7" s="37"/>
      <c r="C7" s="131">
        <f>D7+E7</f>
        <v>1114.09</v>
      </c>
      <c r="D7" s="132">
        <f>D8+D13+D16+D19+D34+D38+D41+D46</f>
        <v>1084.09</v>
      </c>
      <c r="E7" s="132">
        <f>E8+E13+E16+E19+E34+E38+E41+E46</f>
        <v>30</v>
      </c>
    </row>
    <row r="8" ht="20.1" customHeight="1" spans="1:5">
      <c r="A8" s="53" t="s">
        <v>348</v>
      </c>
      <c r="B8" s="53" t="s">
        <v>349</v>
      </c>
      <c r="C8" s="131">
        <f t="shared" ref="C8:C48" si="0">D8+E8</f>
        <v>545.33</v>
      </c>
      <c r="D8" s="132">
        <f>D9</f>
        <v>515.33</v>
      </c>
      <c r="E8" s="132">
        <f>E9</f>
        <v>30</v>
      </c>
    </row>
    <row r="9" ht="20.1" customHeight="1" spans="1:5">
      <c r="A9" s="133" t="s">
        <v>350</v>
      </c>
      <c r="B9" s="53" t="s">
        <v>351</v>
      </c>
      <c r="C9" s="131">
        <f t="shared" si="0"/>
        <v>545.33</v>
      </c>
      <c r="D9" s="134">
        <f>D10+D11+D12</f>
        <v>515.33</v>
      </c>
      <c r="E9" s="134">
        <f>SUM(E10:E20)</f>
        <v>30</v>
      </c>
    </row>
    <row r="10" ht="20.1" customHeight="1" spans="1:5">
      <c r="A10" s="54" t="s">
        <v>352</v>
      </c>
      <c r="B10" s="53" t="s">
        <v>353</v>
      </c>
      <c r="C10" s="131">
        <f t="shared" si="0"/>
        <v>453.76</v>
      </c>
      <c r="D10" s="134">
        <v>453.76</v>
      </c>
      <c r="E10" s="131"/>
    </row>
    <row r="11" ht="20.1" customHeight="1" spans="1:5">
      <c r="A11" s="54" t="s">
        <v>354</v>
      </c>
      <c r="B11" s="53" t="s">
        <v>355</v>
      </c>
      <c r="C11" s="131">
        <f t="shared" si="0"/>
        <v>29.07</v>
      </c>
      <c r="D11" s="134" t="s">
        <v>356</v>
      </c>
      <c r="E11" s="131"/>
    </row>
    <row r="12" ht="20.1" customHeight="1" spans="1:5">
      <c r="A12" s="54" t="s">
        <v>357</v>
      </c>
      <c r="B12" s="53" t="s">
        <v>358</v>
      </c>
      <c r="C12" s="131">
        <f t="shared" si="0"/>
        <v>62.5</v>
      </c>
      <c r="D12" s="134">
        <v>32.5</v>
      </c>
      <c r="E12" s="131">
        <v>30</v>
      </c>
    </row>
    <row r="13" ht="20.1" customHeight="1" spans="1:5">
      <c r="A13" s="53" t="s">
        <v>359</v>
      </c>
      <c r="B13" s="53" t="s">
        <v>360</v>
      </c>
      <c r="C13" s="131">
        <f t="shared" si="0"/>
        <v>0.9</v>
      </c>
      <c r="D13" s="135">
        <f>D14</f>
        <v>0.9</v>
      </c>
      <c r="E13" s="131"/>
    </row>
    <row r="14" ht="20.1" customHeight="1" spans="1:5">
      <c r="A14" s="133" t="s">
        <v>361</v>
      </c>
      <c r="B14" s="53" t="s">
        <v>362</v>
      </c>
      <c r="C14" s="131">
        <f t="shared" si="0"/>
        <v>0.9</v>
      </c>
      <c r="D14" s="134">
        <f>D15</f>
        <v>0.9</v>
      </c>
      <c r="E14" s="131"/>
    </row>
    <row r="15" ht="20.1" customHeight="1" spans="1:5">
      <c r="A15" s="54" t="s">
        <v>363</v>
      </c>
      <c r="B15" s="53" t="s">
        <v>364</v>
      </c>
      <c r="C15" s="131">
        <f t="shared" si="0"/>
        <v>0.9</v>
      </c>
      <c r="D15" s="134">
        <v>0.9</v>
      </c>
      <c r="E15" s="131"/>
    </row>
    <row r="16" ht="20.1" customHeight="1" spans="1:5">
      <c r="A16" s="53" t="s">
        <v>365</v>
      </c>
      <c r="B16" s="53" t="s">
        <v>366</v>
      </c>
      <c r="C16" s="131">
        <f t="shared" si="0"/>
        <v>28.94</v>
      </c>
      <c r="D16" s="135">
        <f>D17</f>
        <v>28.94</v>
      </c>
      <c r="E16" s="131"/>
    </row>
    <row r="17" ht="20.1" customHeight="1" spans="1:5">
      <c r="A17" s="133" t="s">
        <v>367</v>
      </c>
      <c r="B17" s="53" t="s">
        <v>368</v>
      </c>
      <c r="C17" s="131">
        <f t="shared" si="0"/>
        <v>28.94</v>
      </c>
      <c r="D17" s="131">
        <f>D18</f>
        <v>28.94</v>
      </c>
      <c r="E17" s="131"/>
    </row>
    <row r="18" ht="20.1" customHeight="1" spans="1:5">
      <c r="A18" s="54" t="s">
        <v>369</v>
      </c>
      <c r="B18" s="53" t="s">
        <v>370</v>
      </c>
      <c r="C18" s="131">
        <f t="shared" si="0"/>
        <v>28.94</v>
      </c>
      <c r="D18" s="131">
        <v>28.94</v>
      </c>
      <c r="E18" s="131"/>
    </row>
    <row r="19" ht="20.1" customHeight="1" spans="1:5">
      <c r="A19" s="53" t="s">
        <v>371</v>
      </c>
      <c r="B19" s="53" t="s">
        <v>372</v>
      </c>
      <c r="C19" s="131">
        <f t="shared" si="0"/>
        <v>208.29</v>
      </c>
      <c r="D19" s="132">
        <f>D20+D22+D24+D28+D30+D32</f>
        <v>208.29</v>
      </c>
      <c r="E19" s="131"/>
    </row>
    <row r="20" ht="20.1" customHeight="1" spans="1:5">
      <c r="A20" s="133" t="s">
        <v>373</v>
      </c>
      <c r="B20" s="53" t="s">
        <v>374</v>
      </c>
      <c r="C20" s="131">
        <f t="shared" si="0"/>
        <v>41.54</v>
      </c>
      <c r="D20" s="131">
        <f>D21</f>
        <v>41.54</v>
      </c>
      <c r="E20" s="131"/>
    </row>
    <row r="21" ht="20.1" customHeight="1" spans="1:5">
      <c r="A21" s="54" t="s">
        <v>375</v>
      </c>
      <c r="B21" s="40" t="s">
        <v>376</v>
      </c>
      <c r="C21" s="131">
        <f t="shared" si="0"/>
        <v>41.54</v>
      </c>
      <c r="D21" s="131">
        <v>41.54</v>
      </c>
      <c r="E21" s="131"/>
    </row>
    <row r="22" ht="20.1" customHeight="1" spans="1:5">
      <c r="A22" s="136" t="s">
        <v>377</v>
      </c>
      <c r="B22" s="53" t="s">
        <v>378</v>
      </c>
      <c r="C22" s="131">
        <f t="shared" si="0"/>
        <v>26.2</v>
      </c>
      <c r="D22" s="131">
        <f>D23</f>
        <v>26.2</v>
      </c>
      <c r="E22" s="131"/>
    </row>
    <row r="23" ht="20.1" customHeight="1" spans="1:5">
      <c r="A23" s="54" t="s">
        <v>379</v>
      </c>
      <c r="B23" s="53" t="s">
        <v>380</v>
      </c>
      <c r="C23" s="131">
        <f t="shared" si="0"/>
        <v>26.2</v>
      </c>
      <c r="D23" s="131">
        <v>26.2</v>
      </c>
      <c r="E23" s="131"/>
    </row>
    <row r="24" ht="20.1" customHeight="1" spans="1:5">
      <c r="A24" s="136" t="s">
        <v>381</v>
      </c>
      <c r="B24" s="53" t="s">
        <v>382</v>
      </c>
      <c r="C24" s="131">
        <f t="shared" si="0"/>
        <v>106.5</v>
      </c>
      <c r="D24" s="131">
        <f>D25+D26+D27</f>
        <v>106.5</v>
      </c>
      <c r="E24" s="131"/>
    </row>
    <row r="25" ht="20.1" customHeight="1" spans="1:5">
      <c r="A25" s="54" t="s">
        <v>383</v>
      </c>
      <c r="B25" s="53" t="s">
        <v>384</v>
      </c>
      <c r="C25" s="131">
        <f t="shared" si="0"/>
        <v>48.33</v>
      </c>
      <c r="D25" s="131">
        <v>48.33</v>
      </c>
      <c r="E25" s="131"/>
    </row>
    <row r="26" ht="20.1" customHeight="1" spans="1:5">
      <c r="A26" s="137" t="s">
        <v>385</v>
      </c>
      <c r="B26" s="53" t="s">
        <v>386</v>
      </c>
      <c r="C26" s="131">
        <f t="shared" si="0"/>
        <v>24.17</v>
      </c>
      <c r="D26" s="131">
        <v>24.17</v>
      </c>
      <c r="E26" s="131"/>
    </row>
    <row r="27" ht="20.1" customHeight="1" spans="1:5">
      <c r="A27" s="54" t="s">
        <v>387</v>
      </c>
      <c r="B27" s="53" t="s">
        <v>388</v>
      </c>
      <c r="C27" s="131">
        <f t="shared" si="0"/>
        <v>34</v>
      </c>
      <c r="D27" s="131" t="s">
        <v>389</v>
      </c>
      <c r="E27" s="131"/>
    </row>
    <row r="28" s="30" customFormat="1" ht="20.1" customHeight="1" spans="1:5">
      <c r="A28" s="136" t="s">
        <v>390</v>
      </c>
      <c r="B28" s="53" t="s">
        <v>391</v>
      </c>
      <c r="C28" s="131">
        <f t="shared" si="0"/>
        <v>4.75</v>
      </c>
      <c r="D28" s="131">
        <f>D29</f>
        <v>4.75</v>
      </c>
      <c r="E28" s="131"/>
    </row>
    <row r="29" ht="20.1" customHeight="1" spans="1:5">
      <c r="A29" s="54" t="s">
        <v>392</v>
      </c>
      <c r="B29" s="53" t="s">
        <v>393</v>
      </c>
      <c r="C29" s="131">
        <f t="shared" si="0"/>
        <v>4.75</v>
      </c>
      <c r="D29" s="131">
        <v>4.75</v>
      </c>
      <c r="E29" s="131"/>
    </row>
    <row r="30" ht="20.1" customHeight="1" spans="1:5">
      <c r="A30" s="136" t="s">
        <v>394</v>
      </c>
      <c r="B30" s="53" t="s">
        <v>395</v>
      </c>
      <c r="C30" s="131">
        <f t="shared" si="0"/>
        <v>26.85</v>
      </c>
      <c r="D30" s="131">
        <f>D31</f>
        <v>26.85</v>
      </c>
      <c r="E30" s="131"/>
    </row>
    <row r="31" ht="20.1" customHeight="1" spans="1:5">
      <c r="A31" s="54" t="s">
        <v>396</v>
      </c>
      <c r="B31" s="53" t="s">
        <v>355</v>
      </c>
      <c r="C31" s="131">
        <f t="shared" si="0"/>
        <v>26.85</v>
      </c>
      <c r="D31" s="131">
        <v>26.85</v>
      </c>
      <c r="E31" s="131"/>
    </row>
    <row r="32" ht="20.1" customHeight="1" spans="1:5">
      <c r="A32" s="136" t="s">
        <v>397</v>
      </c>
      <c r="B32" s="53" t="s">
        <v>398</v>
      </c>
      <c r="C32" s="131">
        <f t="shared" si="0"/>
        <v>2.45</v>
      </c>
      <c r="D32" s="131">
        <f>D33</f>
        <v>2.45</v>
      </c>
      <c r="E32" s="131"/>
    </row>
    <row r="33" ht="20.1" customHeight="1" spans="1:5">
      <c r="A33" s="54" t="s">
        <v>399</v>
      </c>
      <c r="B33" s="53" t="s">
        <v>400</v>
      </c>
      <c r="C33" s="131">
        <f t="shared" si="0"/>
        <v>2.45</v>
      </c>
      <c r="D33" s="131">
        <v>2.45</v>
      </c>
      <c r="E33" s="131"/>
    </row>
    <row r="34" ht="20.1" customHeight="1" spans="1:5">
      <c r="A34" s="138" t="s">
        <v>401</v>
      </c>
      <c r="B34" s="53" t="s">
        <v>402</v>
      </c>
      <c r="C34" s="131">
        <f t="shared" si="0"/>
        <v>38.09</v>
      </c>
      <c r="D34" s="132">
        <f>D35</f>
        <v>38.09</v>
      </c>
      <c r="E34" s="131"/>
    </row>
    <row r="35" ht="20.1" customHeight="1" spans="1:5">
      <c r="A35" s="133" t="s">
        <v>403</v>
      </c>
      <c r="B35" s="53" t="s">
        <v>404</v>
      </c>
      <c r="C35" s="131">
        <f t="shared" si="0"/>
        <v>38.09</v>
      </c>
      <c r="D35" s="131">
        <f>D36+D37</f>
        <v>38.09</v>
      </c>
      <c r="E35" s="131"/>
    </row>
    <row r="36" ht="20.1" customHeight="1" spans="1:5">
      <c r="A36" s="137" t="s">
        <v>405</v>
      </c>
      <c r="B36" s="53" t="s">
        <v>406</v>
      </c>
      <c r="C36" s="131">
        <f t="shared" si="0"/>
        <v>23.88</v>
      </c>
      <c r="D36" s="131">
        <v>23.88</v>
      </c>
      <c r="E36" s="131"/>
    </row>
    <row r="37" ht="20.1" customHeight="1" spans="1:5">
      <c r="A37" s="54" t="s">
        <v>407</v>
      </c>
      <c r="B37" s="53" t="s">
        <v>408</v>
      </c>
      <c r="C37" s="131">
        <f t="shared" si="0"/>
        <v>14.21</v>
      </c>
      <c r="D37" s="131">
        <v>14.21</v>
      </c>
      <c r="E37" s="131"/>
    </row>
    <row r="38" ht="20.1" customHeight="1" spans="1:5">
      <c r="A38" s="138" t="s">
        <v>409</v>
      </c>
      <c r="B38" s="53" t="s">
        <v>410</v>
      </c>
      <c r="C38" s="131">
        <f t="shared" si="0"/>
        <v>20</v>
      </c>
      <c r="D38" s="132">
        <f>D39</f>
        <v>20</v>
      </c>
      <c r="E38" s="131"/>
    </row>
    <row r="39" ht="20.1" customHeight="1" spans="1:5">
      <c r="A39" s="133" t="s">
        <v>411</v>
      </c>
      <c r="B39" s="53" t="s">
        <v>412</v>
      </c>
      <c r="C39" s="131">
        <f t="shared" si="0"/>
        <v>20</v>
      </c>
      <c r="D39" s="131">
        <f>D40</f>
        <v>20</v>
      </c>
      <c r="E39" s="131"/>
    </row>
    <row r="40" ht="20.1" customHeight="1" spans="1:5">
      <c r="A40" s="137" t="s">
        <v>413</v>
      </c>
      <c r="B40" s="53" t="s">
        <v>414</v>
      </c>
      <c r="C40" s="131">
        <f t="shared" si="0"/>
        <v>20</v>
      </c>
      <c r="D40" s="131">
        <v>20</v>
      </c>
      <c r="E40" s="131"/>
    </row>
    <row r="41" ht="20.1" customHeight="1" spans="1:5">
      <c r="A41" s="53" t="s">
        <v>415</v>
      </c>
      <c r="B41" s="53" t="s">
        <v>416</v>
      </c>
      <c r="C41" s="131">
        <f t="shared" si="0"/>
        <v>236</v>
      </c>
      <c r="D41" s="132">
        <f>D42+D44</f>
        <v>236</v>
      </c>
      <c r="E41" s="131"/>
    </row>
    <row r="42" ht="20.1" customHeight="1" spans="1:5">
      <c r="A42" s="136" t="s">
        <v>417</v>
      </c>
      <c r="B42" s="53" t="s">
        <v>418</v>
      </c>
      <c r="C42" s="131">
        <f t="shared" si="0"/>
        <v>93.64</v>
      </c>
      <c r="D42" s="131">
        <f>D43</f>
        <v>93.64</v>
      </c>
      <c r="E42" s="131"/>
    </row>
    <row r="43" ht="20.1" customHeight="1" spans="1:5">
      <c r="A43" s="54" t="s">
        <v>419</v>
      </c>
      <c r="B43" s="53" t="s">
        <v>355</v>
      </c>
      <c r="C43" s="131">
        <f t="shared" si="0"/>
        <v>93.64</v>
      </c>
      <c r="D43" s="131">
        <v>93.64</v>
      </c>
      <c r="E43" s="131"/>
    </row>
    <row r="44" ht="20.1" customHeight="1" spans="1:5">
      <c r="A44" s="136" t="s">
        <v>420</v>
      </c>
      <c r="B44" s="53" t="s">
        <v>421</v>
      </c>
      <c r="C44" s="131">
        <f t="shared" si="0"/>
        <v>142.36</v>
      </c>
      <c r="D44" s="131">
        <f>D45</f>
        <v>142.36</v>
      </c>
      <c r="E44" s="131"/>
    </row>
    <row r="45" ht="20.1" customHeight="1" spans="1:5">
      <c r="A45" s="54" t="s">
        <v>422</v>
      </c>
      <c r="B45" s="53" t="s">
        <v>423</v>
      </c>
      <c r="C45" s="131">
        <f t="shared" si="0"/>
        <v>142.36</v>
      </c>
      <c r="D45" s="131">
        <v>142.36</v>
      </c>
      <c r="E45" s="131"/>
    </row>
    <row r="46" ht="20.1" customHeight="1" spans="1:5">
      <c r="A46" s="138" t="s">
        <v>424</v>
      </c>
      <c r="B46" s="53" t="s">
        <v>425</v>
      </c>
      <c r="C46" s="131">
        <f t="shared" si="0"/>
        <v>36.54</v>
      </c>
      <c r="D46" s="131">
        <f>D47</f>
        <v>36.54</v>
      </c>
      <c r="E46" s="131"/>
    </row>
    <row r="47" ht="20.1" customHeight="1" spans="1:5">
      <c r="A47" s="133" t="s">
        <v>426</v>
      </c>
      <c r="B47" s="53" t="s">
        <v>427</v>
      </c>
      <c r="C47" s="131">
        <f t="shared" si="0"/>
        <v>36.54</v>
      </c>
      <c r="D47" s="132">
        <f>D48</f>
        <v>36.54</v>
      </c>
      <c r="E47" s="131"/>
    </row>
    <row r="48" ht="20.1" customHeight="1" spans="1:5">
      <c r="A48" s="137" t="s">
        <v>428</v>
      </c>
      <c r="B48" s="53" t="s">
        <v>429</v>
      </c>
      <c r="C48" s="131">
        <f t="shared" si="0"/>
        <v>36.54</v>
      </c>
      <c r="D48" s="131">
        <v>36.54</v>
      </c>
      <c r="E48" s="131"/>
    </row>
    <row r="49" customHeight="1" spans="4:5">
      <c r="D49" s="139"/>
      <c r="E49" s="139"/>
    </row>
    <row r="50" customHeight="1" spans="4:5">
      <c r="D50" s="140"/>
      <c r="E50" s="140"/>
    </row>
    <row r="51" customHeight="1" spans="4:5">
      <c r="D51" s="140"/>
      <c r="E51" s="140"/>
    </row>
  </sheetData>
  <mergeCells count="4">
    <mergeCell ref="A2:E2"/>
    <mergeCell ref="A5:B5"/>
    <mergeCell ref="C5:E5"/>
    <mergeCell ref="A7:B7"/>
  </mergeCells>
  <printOptions horizontalCentered="1"/>
  <pageMargins left="0.47244094488189" right="0.47244094488189" top="0.984251968503937" bottom="0.984251968503937" header="0.511811023622047" footer="0.511811023622047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showGridLines="0" showZeros="0" topLeftCell="A4" workbookViewId="0">
      <selection activeCell="M27" sqref="M27"/>
    </sheetView>
  </sheetViews>
  <sheetFormatPr defaultColWidth="6.87610619469027" defaultRowHeight="20.1" customHeight="1"/>
  <cols>
    <col min="1" max="1" width="14.5044247787611" style="28" customWidth="1"/>
    <col min="2" max="2" width="33.3716814159292" style="28" customWidth="1"/>
    <col min="3" max="5" width="20.6283185840708" style="28" customWidth="1"/>
    <col min="6" max="16384" width="6.87610619469027" style="28"/>
  </cols>
  <sheetData>
    <row r="1" customHeight="1" spans="1:5">
      <c r="A1" s="29" t="s">
        <v>430</v>
      </c>
      <c r="E1" s="117"/>
    </row>
    <row r="2" ht="44.25" customHeight="1" spans="1:5">
      <c r="A2" s="118" t="s">
        <v>431</v>
      </c>
      <c r="B2" s="118"/>
      <c r="C2" s="118"/>
      <c r="D2" s="118"/>
      <c r="E2" s="118"/>
    </row>
    <row r="3" customHeight="1" spans="1:5">
      <c r="A3" s="119"/>
      <c r="B3" s="119"/>
      <c r="C3" s="119"/>
      <c r="D3" s="119"/>
      <c r="E3" s="119"/>
    </row>
    <row r="4" s="106" customFormat="1" customHeight="1" spans="1:5">
      <c r="A4" s="33"/>
      <c r="B4" s="32"/>
      <c r="C4" s="32"/>
      <c r="D4" s="32"/>
      <c r="E4" s="120" t="s">
        <v>313</v>
      </c>
    </row>
    <row r="5" s="106" customFormat="1" customHeight="1" spans="1:5">
      <c r="A5" s="47" t="s">
        <v>432</v>
      </c>
      <c r="B5" s="47"/>
      <c r="C5" s="47" t="s">
        <v>433</v>
      </c>
      <c r="D5" s="47"/>
      <c r="E5" s="47"/>
    </row>
    <row r="6" s="106" customFormat="1" customHeight="1" spans="1:5">
      <c r="A6" s="47" t="s">
        <v>343</v>
      </c>
      <c r="B6" s="47" t="s">
        <v>344</v>
      </c>
      <c r="C6" s="47" t="s">
        <v>318</v>
      </c>
      <c r="D6" s="47" t="s">
        <v>434</v>
      </c>
      <c r="E6" s="47" t="s">
        <v>435</v>
      </c>
    </row>
    <row r="7" s="106" customFormat="1" customHeight="1" spans="1:10">
      <c r="A7" s="36" t="s">
        <v>436</v>
      </c>
      <c r="B7" s="37"/>
      <c r="C7" s="38">
        <f>SUM(D7:E7)</f>
        <v>1084.09</v>
      </c>
      <c r="D7" s="38">
        <f>SUM(D8,D19,D35)</f>
        <v>817.58</v>
      </c>
      <c r="E7" s="38">
        <f>SUM(E8,E19,E35)</f>
        <v>266.51</v>
      </c>
      <c r="J7" s="92"/>
    </row>
    <row r="8" s="106" customFormat="1" customHeight="1" spans="1:7">
      <c r="A8" s="40" t="s">
        <v>437</v>
      </c>
      <c r="B8" s="41" t="s">
        <v>438</v>
      </c>
      <c r="C8" s="38">
        <f>SUM(D8:E8)</f>
        <v>636.13</v>
      </c>
      <c r="D8" s="121">
        <f>SUM(D9:D18)</f>
        <v>636.13</v>
      </c>
      <c r="E8" s="121">
        <f>SUM(E9:E18)</f>
        <v>0</v>
      </c>
      <c r="G8" s="92"/>
    </row>
    <row r="9" s="106" customFormat="1" customHeight="1" spans="1:11">
      <c r="A9" s="40" t="s">
        <v>439</v>
      </c>
      <c r="B9" s="41" t="s">
        <v>440</v>
      </c>
      <c r="C9" s="38">
        <f>SUM(D9:E9)</f>
        <v>157.98</v>
      </c>
      <c r="D9" s="39">
        <v>157.98</v>
      </c>
      <c r="E9" s="39"/>
      <c r="F9" s="92"/>
      <c r="G9" s="92"/>
      <c r="K9" s="92"/>
    </row>
    <row r="10" s="106" customFormat="1" customHeight="1" spans="1:8">
      <c r="A10" s="40" t="s">
        <v>441</v>
      </c>
      <c r="B10" s="41" t="s">
        <v>442</v>
      </c>
      <c r="C10" s="38">
        <f t="shared" ref="C10:C39" si="0">SUM(D10:E10)</f>
        <v>76.81</v>
      </c>
      <c r="D10" s="39">
        <v>76.81</v>
      </c>
      <c r="E10" s="39"/>
      <c r="F10" s="92"/>
      <c r="H10" s="92"/>
    </row>
    <row r="11" s="106" customFormat="1" customHeight="1" spans="1:8">
      <c r="A11" s="40" t="s">
        <v>443</v>
      </c>
      <c r="B11" s="41" t="s">
        <v>444</v>
      </c>
      <c r="C11" s="38">
        <f t="shared" si="0"/>
        <v>16.4</v>
      </c>
      <c r="D11" s="39">
        <v>16.4</v>
      </c>
      <c r="E11" s="39"/>
      <c r="F11" s="92"/>
      <c r="H11" s="92"/>
    </row>
    <row r="12" s="106" customFormat="1" customHeight="1" spans="1:8">
      <c r="A12" s="40" t="s">
        <v>445</v>
      </c>
      <c r="B12" s="41" t="s">
        <v>446</v>
      </c>
      <c r="C12" s="38">
        <f t="shared" si="0"/>
        <v>53.34</v>
      </c>
      <c r="D12" s="39">
        <v>53.34</v>
      </c>
      <c r="E12" s="39"/>
      <c r="F12" s="92"/>
      <c r="G12" s="92"/>
      <c r="H12" s="92"/>
    </row>
    <row r="13" s="106" customFormat="1" customHeight="1" spans="1:10">
      <c r="A13" s="40" t="s">
        <v>447</v>
      </c>
      <c r="B13" s="41" t="s">
        <v>448</v>
      </c>
      <c r="C13" s="38">
        <f t="shared" si="0"/>
        <v>48.34</v>
      </c>
      <c r="D13" s="39">
        <v>48.34</v>
      </c>
      <c r="E13" s="39"/>
      <c r="F13" s="92"/>
      <c r="J13" s="92"/>
    </row>
    <row r="14" s="106" customFormat="1" customHeight="1" spans="1:11">
      <c r="A14" s="40" t="s">
        <v>449</v>
      </c>
      <c r="B14" s="41" t="s">
        <v>450</v>
      </c>
      <c r="C14" s="38">
        <f t="shared" si="0"/>
        <v>24.17</v>
      </c>
      <c r="D14" s="39">
        <v>24.17</v>
      </c>
      <c r="E14" s="39"/>
      <c r="F14" s="92"/>
      <c r="G14" s="92"/>
      <c r="K14" s="92"/>
    </row>
    <row r="15" s="106" customFormat="1" customHeight="1" spans="1:11">
      <c r="A15" s="40" t="s">
        <v>451</v>
      </c>
      <c r="B15" s="41" t="s">
        <v>452</v>
      </c>
      <c r="C15" s="38">
        <f t="shared" si="0"/>
        <v>24.36</v>
      </c>
      <c r="D15" s="39">
        <v>24.36</v>
      </c>
      <c r="E15" s="39"/>
      <c r="F15" s="92"/>
      <c r="G15" s="92"/>
      <c r="H15" s="92"/>
      <c r="K15" s="92"/>
    </row>
    <row r="16" s="106" customFormat="1" customHeight="1" spans="1:11">
      <c r="A16" s="40" t="s">
        <v>453</v>
      </c>
      <c r="B16" s="41" t="s">
        <v>454</v>
      </c>
      <c r="C16" s="38">
        <f t="shared" si="0"/>
        <v>16.17</v>
      </c>
      <c r="D16" s="39">
        <v>16.17</v>
      </c>
      <c r="E16" s="39"/>
      <c r="F16" s="92"/>
      <c r="G16" s="92"/>
      <c r="K16" s="92"/>
    </row>
    <row r="17" s="106" customFormat="1" customHeight="1" spans="1:11">
      <c r="A17" s="40" t="s">
        <v>455</v>
      </c>
      <c r="B17" s="41" t="s">
        <v>456</v>
      </c>
      <c r="C17" s="38">
        <f t="shared" si="0"/>
        <v>36.54</v>
      </c>
      <c r="D17" s="39">
        <v>36.54</v>
      </c>
      <c r="E17" s="39"/>
      <c r="F17" s="92"/>
      <c r="G17" s="92"/>
      <c r="K17" s="92"/>
    </row>
    <row r="18" s="106" customFormat="1" customHeight="1" spans="1:11">
      <c r="A18" s="40" t="s">
        <v>457</v>
      </c>
      <c r="B18" s="41" t="s">
        <v>458</v>
      </c>
      <c r="C18" s="38">
        <f t="shared" si="0"/>
        <v>182.02</v>
      </c>
      <c r="D18" s="39">
        <v>182.02</v>
      </c>
      <c r="E18" s="39"/>
      <c r="F18" s="92"/>
      <c r="G18" s="92"/>
      <c r="K18" s="92"/>
    </row>
    <row r="19" s="106" customFormat="1" customHeight="1" spans="1:7">
      <c r="A19" s="40" t="s">
        <v>459</v>
      </c>
      <c r="B19" s="41" t="s">
        <v>460</v>
      </c>
      <c r="C19" s="38">
        <f t="shared" si="0"/>
        <v>266.51</v>
      </c>
      <c r="D19" s="121">
        <f>SUM(D20:D34)</f>
        <v>0</v>
      </c>
      <c r="E19" s="121">
        <f>SUM(E20:E34)</f>
        <v>266.51</v>
      </c>
      <c r="F19" s="92"/>
      <c r="G19" s="92"/>
    </row>
    <row r="20" s="106" customFormat="1" customHeight="1" spans="1:14">
      <c r="A20" s="40" t="s">
        <v>461</v>
      </c>
      <c r="B20" s="55" t="s">
        <v>462</v>
      </c>
      <c r="C20" s="38">
        <f t="shared" si="0"/>
        <v>45.4</v>
      </c>
      <c r="D20" s="39"/>
      <c r="E20" s="39">
        <v>45.4</v>
      </c>
      <c r="F20" s="92"/>
      <c r="G20" s="92"/>
      <c r="H20" s="92"/>
      <c r="N20" s="92"/>
    </row>
    <row r="21" s="106" customFormat="1" customHeight="1" spans="1:7">
      <c r="A21" s="40" t="s">
        <v>463</v>
      </c>
      <c r="B21" s="122" t="s">
        <v>464</v>
      </c>
      <c r="C21" s="38">
        <f t="shared" si="0"/>
        <v>3</v>
      </c>
      <c r="D21" s="39"/>
      <c r="E21" s="39">
        <v>3</v>
      </c>
      <c r="F21" s="92"/>
      <c r="G21" s="92"/>
    </row>
    <row r="22" s="106" customFormat="1" customHeight="1" spans="1:10">
      <c r="A22" s="40" t="s">
        <v>465</v>
      </c>
      <c r="B22" s="122" t="s">
        <v>466</v>
      </c>
      <c r="C22" s="38">
        <f t="shared" si="0"/>
        <v>6</v>
      </c>
      <c r="D22" s="39"/>
      <c r="E22" s="39">
        <v>6</v>
      </c>
      <c r="F22" s="92"/>
      <c r="H22" s="92"/>
      <c r="J22" s="92"/>
    </row>
    <row r="23" s="106" customFormat="1" customHeight="1" spans="1:8">
      <c r="A23" s="40" t="s">
        <v>467</v>
      </c>
      <c r="B23" s="122" t="s">
        <v>468</v>
      </c>
      <c r="C23" s="38">
        <f t="shared" si="0"/>
        <v>17</v>
      </c>
      <c r="D23" s="39"/>
      <c r="E23" s="39">
        <v>17</v>
      </c>
      <c r="F23" s="92"/>
      <c r="G23" s="92"/>
      <c r="H23" s="92"/>
    </row>
    <row r="24" s="106" customFormat="1" customHeight="1" spans="1:6">
      <c r="A24" s="40" t="s">
        <v>469</v>
      </c>
      <c r="B24" s="122" t="s">
        <v>470</v>
      </c>
      <c r="C24" s="38">
        <f t="shared" si="0"/>
        <v>63</v>
      </c>
      <c r="D24" s="39"/>
      <c r="E24" s="39">
        <v>63</v>
      </c>
      <c r="F24" s="92"/>
    </row>
    <row r="25" s="106" customFormat="1" customHeight="1" spans="1:12">
      <c r="A25" s="40" t="s">
        <v>471</v>
      </c>
      <c r="B25" s="122" t="s">
        <v>472</v>
      </c>
      <c r="C25" s="38">
        <f t="shared" si="0"/>
        <v>23</v>
      </c>
      <c r="D25" s="39"/>
      <c r="E25" s="39">
        <v>23</v>
      </c>
      <c r="F25" s="92"/>
      <c r="G25" s="92"/>
      <c r="I25" s="92"/>
      <c r="L25" s="92"/>
    </row>
    <row r="26" s="106" customFormat="1" customHeight="1" spans="1:8">
      <c r="A26" s="40" t="s">
        <v>473</v>
      </c>
      <c r="B26" s="122" t="s">
        <v>474</v>
      </c>
      <c r="C26" s="38">
        <f t="shared" si="0"/>
        <v>3</v>
      </c>
      <c r="D26" s="39"/>
      <c r="E26" s="39">
        <v>3</v>
      </c>
      <c r="F26" s="92"/>
      <c r="G26" s="92"/>
      <c r="H26" s="92"/>
    </row>
    <row r="27" s="106" customFormat="1" customHeight="1" spans="1:7">
      <c r="A27" s="40" t="s">
        <v>475</v>
      </c>
      <c r="B27" s="122" t="s">
        <v>476</v>
      </c>
      <c r="C27" s="38">
        <f t="shared" si="0"/>
        <v>4.9</v>
      </c>
      <c r="D27" s="39"/>
      <c r="E27" s="39">
        <v>4.9</v>
      </c>
      <c r="F27" s="92"/>
      <c r="G27" s="92"/>
    </row>
    <row r="28" s="106" customFormat="1" customHeight="1" spans="1:7">
      <c r="A28" s="40" t="s">
        <v>477</v>
      </c>
      <c r="B28" s="122" t="s">
        <v>478</v>
      </c>
      <c r="C28" s="38">
        <f t="shared" si="0"/>
        <v>0.5</v>
      </c>
      <c r="D28" s="39"/>
      <c r="E28" s="39">
        <v>0.5</v>
      </c>
      <c r="F28" s="92"/>
      <c r="G28" s="92"/>
    </row>
    <row r="29" s="106" customFormat="1" customHeight="1" spans="1:7">
      <c r="A29" s="40" t="s">
        <v>479</v>
      </c>
      <c r="B29" s="55" t="s">
        <v>480</v>
      </c>
      <c r="C29" s="38">
        <f t="shared" si="0"/>
        <v>31</v>
      </c>
      <c r="D29" s="39"/>
      <c r="E29" s="39">
        <v>31</v>
      </c>
      <c r="F29" s="92"/>
      <c r="G29" s="92"/>
    </row>
    <row r="30" s="106" customFormat="1" customHeight="1" spans="1:16">
      <c r="A30" s="40" t="s">
        <v>481</v>
      </c>
      <c r="B30" s="55" t="s">
        <v>482</v>
      </c>
      <c r="C30" s="38">
        <f t="shared" si="0"/>
        <v>6.65</v>
      </c>
      <c r="D30" s="39"/>
      <c r="E30" s="39">
        <v>6.65</v>
      </c>
      <c r="F30" s="92"/>
      <c r="G30" s="92"/>
      <c r="P30" s="92"/>
    </row>
    <row r="31" s="106" customFormat="1" customHeight="1" spans="1:11">
      <c r="A31" s="40" t="s">
        <v>483</v>
      </c>
      <c r="B31" s="122" t="s">
        <v>484</v>
      </c>
      <c r="C31" s="38">
        <f t="shared" si="0"/>
        <v>4.75</v>
      </c>
      <c r="D31" s="39"/>
      <c r="E31" s="39">
        <v>4.75</v>
      </c>
      <c r="F31" s="92"/>
      <c r="G31" s="92"/>
      <c r="H31" s="92"/>
      <c r="K31" s="92"/>
    </row>
    <row r="32" s="106" customFormat="1" customHeight="1" spans="1:9">
      <c r="A32" s="40" t="s">
        <v>485</v>
      </c>
      <c r="B32" s="122" t="s">
        <v>486</v>
      </c>
      <c r="C32" s="38">
        <f t="shared" si="0"/>
        <v>6</v>
      </c>
      <c r="D32" s="39"/>
      <c r="E32" s="39">
        <v>6</v>
      </c>
      <c r="F32" s="92"/>
      <c r="G32" s="92"/>
      <c r="H32" s="92"/>
      <c r="I32" s="92"/>
    </row>
    <row r="33" s="106" customFormat="1" customHeight="1" spans="1:10">
      <c r="A33" s="40" t="s">
        <v>487</v>
      </c>
      <c r="B33" s="122" t="s">
        <v>488</v>
      </c>
      <c r="C33" s="38">
        <f t="shared" si="0"/>
        <v>19.81</v>
      </c>
      <c r="D33" s="39"/>
      <c r="E33" s="39">
        <v>19.81</v>
      </c>
      <c r="F33" s="92"/>
      <c r="G33" s="92"/>
      <c r="H33" s="92"/>
      <c r="I33" s="92"/>
      <c r="J33" s="92"/>
    </row>
    <row r="34" s="106" customFormat="1" customHeight="1" spans="1:8">
      <c r="A34" s="40" t="s">
        <v>489</v>
      </c>
      <c r="B34" s="122" t="s">
        <v>490</v>
      </c>
      <c r="C34" s="38">
        <f t="shared" si="0"/>
        <v>32.5</v>
      </c>
      <c r="D34" s="39"/>
      <c r="E34" s="39">
        <v>32.5</v>
      </c>
      <c r="F34" s="92"/>
      <c r="G34" s="92"/>
      <c r="H34" s="92"/>
    </row>
    <row r="35" s="106" customFormat="1" customHeight="1" spans="1:8">
      <c r="A35" s="40" t="s">
        <v>491</v>
      </c>
      <c r="B35" s="41" t="s">
        <v>492</v>
      </c>
      <c r="C35" s="38">
        <f t="shared" si="0"/>
        <v>181.45</v>
      </c>
      <c r="D35" s="121">
        <f>SUM(D36:D39)</f>
        <v>181.45</v>
      </c>
      <c r="E35" s="121">
        <f>SUM(E36:E39)</f>
        <v>0</v>
      </c>
      <c r="F35" s="92"/>
      <c r="H35" s="92"/>
    </row>
    <row r="36" s="106" customFormat="1" customHeight="1" spans="1:7">
      <c r="A36" s="40" t="s">
        <v>493</v>
      </c>
      <c r="B36" s="122" t="s">
        <v>494</v>
      </c>
      <c r="C36" s="38">
        <f t="shared" si="0"/>
        <v>4.75</v>
      </c>
      <c r="D36" s="39">
        <v>4.75</v>
      </c>
      <c r="E36" s="39"/>
      <c r="F36" s="92"/>
      <c r="G36" s="92"/>
    </row>
    <row r="37" s="106" customFormat="1" customHeight="1" spans="1:10">
      <c r="A37" s="40" t="s">
        <v>495</v>
      </c>
      <c r="B37" s="122" t="s">
        <v>496</v>
      </c>
      <c r="C37" s="38">
        <f t="shared" si="0"/>
        <v>142.66</v>
      </c>
      <c r="D37" s="39">
        <v>142.66</v>
      </c>
      <c r="E37" s="39"/>
      <c r="F37" s="92"/>
      <c r="G37" s="92"/>
      <c r="I37" s="92"/>
      <c r="J37" s="92"/>
    </row>
    <row r="38" s="106" customFormat="1" customHeight="1" spans="1:8">
      <c r="A38" s="40" t="s">
        <v>497</v>
      </c>
      <c r="B38" s="122" t="s">
        <v>498</v>
      </c>
      <c r="C38" s="38">
        <f t="shared" si="0"/>
        <v>0.04</v>
      </c>
      <c r="D38" s="39">
        <v>0.04</v>
      </c>
      <c r="E38" s="39"/>
      <c r="F38" s="92"/>
      <c r="G38" s="92"/>
      <c r="H38" s="92"/>
    </row>
    <row r="39" s="106" customFormat="1" customHeight="1" spans="1:7">
      <c r="A39" s="40" t="s">
        <v>499</v>
      </c>
      <c r="B39" s="122" t="s">
        <v>500</v>
      </c>
      <c r="C39" s="38">
        <f t="shared" si="0"/>
        <v>34</v>
      </c>
      <c r="D39" s="39">
        <v>34</v>
      </c>
      <c r="E39" s="39"/>
      <c r="F39" s="92"/>
      <c r="G39" s="92"/>
    </row>
    <row r="40" customHeight="1" spans="3:5">
      <c r="C40" s="30"/>
      <c r="D40" s="30"/>
      <c r="E40" s="30"/>
    </row>
    <row r="41" customHeight="1" spans="4:14">
      <c r="D41" s="30"/>
      <c r="E41" s="30"/>
      <c r="F41" s="30"/>
      <c r="N41" s="30"/>
    </row>
  </sheetData>
  <mergeCells count="4">
    <mergeCell ref="A2:E2"/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14" sqref="K14"/>
    </sheetView>
  </sheetViews>
  <sheetFormatPr defaultColWidth="6.87610619469027" defaultRowHeight="12.75" customHeight="1"/>
  <cols>
    <col min="1" max="5" width="11.6283185840708" style="28" hidden="1" customWidth="1"/>
    <col min="6" max="6" width="16.5044247787611" style="28" hidden="1" customWidth="1"/>
    <col min="7" max="12" width="19.6283185840708" style="28" customWidth="1"/>
    <col min="13" max="16384" width="6.87610619469027" style="28"/>
  </cols>
  <sheetData>
    <row r="1" ht="20.1" customHeight="1" spans="1:12">
      <c r="A1" s="29" t="s">
        <v>339</v>
      </c>
      <c r="G1" s="29" t="s">
        <v>501</v>
      </c>
      <c r="L1" s="113"/>
    </row>
    <row r="2" ht="42" customHeight="1" spans="1:12">
      <c r="A2" s="104" t="s">
        <v>502</v>
      </c>
      <c r="B2" s="94"/>
      <c r="C2" s="94"/>
      <c r="D2" s="94"/>
      <c r="E2" s="94"/>
      <c r="F2" s="94"/>
      <c r="G2" s="93" t="s">
        <v>503</v>
      </c>
      <c r="H2" s="93"/>
      <c r="I2" s="93"/>
      <c r="J2" s="93"/>
      <c r="K2" s="93"/>
      <c r="L2" s="93"/>
    </row>
    <row r="3" ht="20.1" customHeight="1" spans="1:12">
      <c r="A3" s="105"/>
      <c r="B3" s="94"/>
      <c r="C3" s="94"/>
      <c r="D3" s="94"/>
      <c r="E3" s="94"/>
      <c r="F3" s="94"/>
      <c r="G3" s="93"/>
      <c r="H3" s="93"/>
      <c r="I3" s="93"/>
      <c r="J3" s="93"/>
      <c r="K3" s="93"/>
      <c r="L3" s="93"/>
    </row>
    <row r="4" ht="20.1" customHeight="1" spans="1:1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34" t="s">
        <v>313</v>
      </c>
    </row>
    <row r="5" ht="28.5" customHeight="1" spans="1:12">
      <c r="A5" s="47" t="s">
        <v>504</v>
      </c>
      <c r="B5" s="47"/>
      <c r="C5" s="47"/>
      <c r="D5" s="47"/>
      <c r="E5" s="47"/>
      <c r="F5" s="98"/>
      <c r="G5" s="47" t="s">
        <v>342</v>
      </c>
      <c r="H5" s="47"/>
      <c r="I5" s="47"/>
      <c r="J5" s="47"/>
      <c r="K5" s="47"/>
      <c r="L5" s="47"/>
    </row>
    <row r="6" ht="28.5" customHeight="1" spans="1:12">
      <c r="A6" s="66" t="s">
        <v>318</v>
      </c>
      <c r="B6" s="107" t="s">
        <v>505</v>
      </c>
      <c r="C6" s="66" t="s">
        <v>506</v>
      </c>
      <c r="D6" s="66"/>
      <c r="E6" s="66"/>
      <c r="F6" s="108" t="s">
        <v>507</v>
      </c>
      <c r="G6" s="47" t="s">
        <v>318</v>
      </c>
      <c r="H6" s="24" t="s">
        <v>505</v>
      </c>
      <c r="I6" s="47" t="s">
        <v>506</v>
      </c>
      <c r="J6" s="47"/>
      <c r="K6" s="47"/>
      <c r="L6" s="47" t="s">
        <v>507</v>
      </c>
    </row>
    <row r="7" ht="28.5" customHeight="1" spans="1:12">
      <c r="A7" s="99"/>
      <c r="B7" s="35"/>
      <c r="C7" s="100" t="s">
        <v>345</v>
      </c>
      <c r="D7" s="109" t="s">
        <v>508</v>
      </c>
      <c r="E7" s="109" t="s">
        <v>509</v>
      </c>
      <c r="F7" s="99"/>
      <c r="G7" s="47"/>
      <c r="H7" s="24"/>
      <c r="I7" s="47" t="s">
        <v>345</v>
      </c>
      <c r="J7" s="24" t="s">
        <v>508</v>
      </c>
      <c r="K7" s="24" t="s">
        <v>509</v>
      </c>
      <c r="L7" s="47"/>
    </row>
    <row r="8" ht="28.5" customHeight="1" spans="1:12">
      <c r="A8" s="110"/>
      <c r="B8" s="110"/>
      <c r="C8" s="110"/>
      <c r="D8" s="110"/>
      <c r="E8" s="110"/>
      <c r="F8" s="111"/>
      <c r="G8" s="112">
        <f>SUM(H8:I8,L8)</f>
        <v>6.5</v>
      </c>
      <c r="H8" s="39">
        <v>0</v>
      </c>
      <c r="I8" s="114">
        <f>SUM(J8:K8)</f>
        <v>6</v>
      </c>
      <c r="J8" s="115">
        <v>0</v>
      </c>
      <c r="K8" s="116">
        <v>6</v>
      </c>
      <c r="L8" s="39">
        <v>0.5</v>
      </c>
    </row>
    <row r="9" ht="22.5" customHeight="1" spans="2:12">
      <c r="B9" s="30"/>
      <c r="G9" s="30"/>
      <c r="H9" s="30"/>
      <c r="I9" s="30"/>
      <c r="J9" s="30"/>
      <c r="K9" s="30"/>
      <c r="L9" s="30"/>
    </row>
    <row r="10" customHeight="1" spans="7:12">
      <c r="G10" s="30"/>
      <c r="H10" s="30"/>
      <c r="I10" s="30"/>
      <c r="J10" s="30"/>
      <c r="K10" s="30"/>
      <c r="L10" s="30"/>
    </row>
    <row r="11" customHeight="1" spans="7:12">
      <c r="G11" s="30"/>
      <c r="H11" s="30"/>
      <c r="I11" s="30"/>
      <c r="J11" s="30"/>
      <c r="K11" s="30"/>
      <c r="L11" s="30"/>
    </row>
    <row r="12" customHeight="1" spans="7:12">
      <c r="G12" s="30"/>
      <c r="H12" s="30"/>
      <c r="I12" s="30"/>
      <c r="L12" s="30"/>
    </row>
    <row r="13" customHeight="1" spans="6:11">
      <c r="F13" s="30"/>
      <c r="G13" s="30"/>
      <c r="H13" s="30"/>
      <c r="I13" s="30"/>
      <c r="J13" s="30"/>
      <c r="K13" s="30"/>
    </row>
    <row r="14" customHeight="1" spans="4:9">
      <c r="D14" s="30"/>
      <c r="G14" s="30"/>
      <c r="H14" s="30"/>
      <c r="I14" s="30"/>
    </row>
    <row r="15" customHeight="1" spans="10:10">
      <c r="J15" s="30"/>
    </row>
    <row r="16" customHeight="1" spans="11:12">
      <c r="K16" s="30"/>
      <c r="L16" s="30"/>
    </row>
    <row r="20" customHeight="1" spans="8:8">
      <c r="H20" s="30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G2:L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B15" sqref="B15"/>
    </sheetView>
  </sheetViews>
  <sheetFormatPr defaultColWidth="6.87610619469027" defaultRowHeight="12.75" customHeight="1" outlineLevelCol="4"/>
  <cols>
    <col min="1" max="1" width="19.5044247787611" style="28" customWidth="1"/>
    <col min="2" max="2" width="52.5044247787611" style="28" customWidth="1"/>
    <col min="3" max="5" width="18.2477876106195" style="28" customWidth="1"/>
    <col min="6" max="16384" width="6.87610619469027" style="28"/>
  </cols>
  <sheetData>
    <row r="1" ht="20.1" customHeight="1" spans="1:5">
      <c r="A1" s="29" t="s">
        <v>510</v>
      </c>
      <c r="E1" s="62"/>
    </row>
    <row r="2" ht="42.75" customHeight="1" spans="1:5">
      <c r="A2" s="93" t="s">
        <v>511</v>
      </c>
      <c r="B2" s="93"/>
      <c r="C2" s="93"/>
      <c r="D2" s="93"/>
      <c r="E2" s="93"/>
    </row>
    <row r="3" ht="20.1" customHeight="1" spans="1:5">
      <c r="A3" s="94"/>
      <c r="B3" s="94"/>
      <c r="C3" s="94"/>
      <c r="D3" s="94"/>
      <c r="E3" s="94"/>
    </row>
    <row r="4" ht="20.1" customHeight="1" spans="1:5">
      <c r="A4" s="95"/>
      <c r="B4" s="96"/>
      <c r="C4" s="96"/>
      <c r="D4" s="96"/>
      <c r="E4" s="97" t="s">
        <v>313</v>
      </c>
    </row>
    <row r="5" ht="20.1" customHeight="1" spans="1:5">
      <c r="A5" s="47" t="s">
        <v>343</v>
      </c>
      <c r="B5" s="98" t="s">
        <v>344</v>
      </c>
      <c r="C5" s="47" t="s">
        <v>512</v>
      </c>
      <c r="D5" s="47"/>
      <c r="E5" s="47"/>
    </row>
    <row r="6" ht="20.1" customHeight="1" spans="1:5">
      <c r="A6" s="99"/>
      <c r="B6" s="99"/>
      <c r="C6" s="100" t="s">
        <v>318</v>
      </c>
      <c r="D6" s="100" t="s">
        <v>346</v>
      </c>
      <c r="E6" s="100" t="s">
        <v>347</v>
      </c>
    </row>
    <row r="7" ht="20.1" customHeight="1" spans="1:5">
      <c r="A7" s="36" t="s">
        <v>318</v>
      </c>
      <c r="B7" s="37"/>
      <c r="C7" s="101"/>
      <c r="D7" s="39"/>
      <c r="E7" s="39"/>
    </row>
    <row r="8" ht="20.1" customHeight="1" spans="1:5">
      <c r="A8" s="54" t="s">
        <v>371</v>
      </c>
      <c r="B8" s="102" t="s">
        <v>513</v>
      </c>
      <c r="C8" s="39"/>
      <c r="D8" s="39"/>
      <c r="E8" s="39"/>
    </row>
    <row r="9" ht="20.1" customHeight="1" spans="1:5">
      <c r="A9" s="54" t="s">
        <v>514</v>
      </c>
      <c r="B9" s="102" t="s">
        <v>515</v>
      </c>
      <c r="C9" s="38">
        <f t="shared" ref="C9:C16" si="0">SUM(D9:E9)</f>
        <v>0</v>
      </c>
      <c r="D9" s="38">
        <f>SUM(D10:D12)</f>
        <v>0</v>
      </c>
      <c r="E9" s="38">
        <f>SUM(E10:E12)</f>
        <v>0</v>
      </c>
    </row>
    <row r="10" ht="20.1" customHeight="1" spans="1:5">
      <c r="A10" s="54" t="s">
        <v>516</v>
      </c>
      <c r="B10" s="102" t="s">
        <v>517</v>
      </c>
      <c r="C10" s="38">
        <f t="shared" si="0"/>
        <v>0</v>
      </c>
      <c r="D10" s="39"/>
      <c r="E10" s="39"/>
    </row>
    <row r="11" ht="20.1" customHeight="1" spans="1:5">
      <c r="A11" s="54" t="s">
        <v>518</v>
      </c>
      <c r="B11" s="102" t="s">
        <v>519</v>
      </c>
      <c r="C11" s="38">
        <f t="shared" si="0"/>
        <v>0</v>
      </c>
      <c r="D11" s="39"/>
      <c r="E11" s="39"/>
    </row>
    <row r="12" ht="20.1" customHeight="1" spans="1:5">
      <c r="A12" s="54" t="s">
        <v>520</v>
      </c>
      <c r="B12" s="102" t="s">
        <v>521</v>
      </c>
      <c r="C12" s="38">
        <f t="shared" si="0"/>
        <v>0</v>
      </c>
      <c r="D12" s="39"/>
      <c r="E12" s="39"/>
    </row>
    <row r="13" ht="20.1" customHeight="1" spans="1:5">
      <c r="A13" s="53"/>
      <c r="B13" s="102"/>
      <c r="C13" s="39">
        <f t="shared" si="0"/>
        <v>0</v>
      </c>
      <c r="D13" s="39"/>
      <c r="E13" s="39"/>
    </row>
    <row r="14" ht="20.1" customHeight="1" spans="1:5">
      <c r="A14" s="53"/>
      <c r="B14" s="102"/>
      <c r="C14" s="39">
        <f t="shared" si="0"/>
        <v>0</v>
      </c>
      <c r="D14" s="39"/>
      <c r="E14" s="39"/>
    </row>
    <row r="15" ht="20.1" customHeight="1" spans="1:5">
      <c r="A15" s="53"/>
      <c r="B15" s="102"/>
      <c r="C15" s="39">
        <f t="shared" si="0"/>
        <v>0</v>
      </c>
      <c r="D15" s="39"/>
      <c r="E15" s="39"/>
    </row>
    <row r="16" ht="20.1" customHeight="1" spans="1:5">
      <c r="A16" s="53"/>
      <c r="B16" s="102"/>
      <c r="C16" s="39">
        <f t="shared" si="0"/>
        <v>0</v>
      </c>
      <c r="D16" s="39"/>
      <c r="E16" s="39"/>
    </row>
    <row r="17" ht="20.25" customHeight="1" spans="1:5">
      <c r="A17" s="103" t="s">
        <v>522</v>
      </c>
      <c r="B17" s="30"/>
      <c r="C17" s="30"/>
      <c r="D17" s="30"/>
      <c r="E17" s="30"/>
    </row>
    <row r="18" ht="20.25" customHeight="1" spans="1:5">
      <c r="A18" s="30"/>
      <c r="B18" s="30"/>
      <c r="C18" s="30"/>
      <c r="D18" s="30"/>
      <c r="E18" s="30"/>
    </row>
    <row r="19" customHeight="1" spans="1:5">
      <c r="A19" s="30"/>
      <c r="B19" s="30"/>
      <c r="C19" s="30"/>
      <c r="E19" s="30"/>
    </row>
    <row r="20" customHeight="1" spans="1:5">
      <c r="A20" s="30"/>
      <c r="B20" s="30"/>
      <c r="C20" s="30"/>
      <c r="D20" s="30"/>
      <c r="E20" s="30"/>
    </row>
    <row r="21" customHeight="1" spans="1:5">
      <c r="A21" s="30"/>
      <c r="B21" s="30"/>
      <c r="C21" s="30"/>
      <c r="E21" s="30"/>
    </row>
    <row r="22" customHeight="1" spans="1:5">
      <c r="A22" s="30"/>
      <c r="B22" s="30"/>
      <c r="D22" s="30"/>
      <c r="E22" s="30"/>
    </row>
    <row r="23" customHeight="1" spans="1:5">
      <c r="A23" s="30"/>
      <c r="E23" s="30"/>
    </row>
    <row r="24" customHeight="1" spans="2:2">
      <c r="B24" s="30"/>
    </row>
    <row r="25" customHeight="1" spans="2:2">
      <c r="B25" s="30"/>
    </row>
    <row r="26" customHeight="1" spans="2:2">
      <c r="B26" s="30"/>
    </row>
    <row r="27" customHeight="1" spans="2:2">
      <c r="B27" s="30"/>
    </row>
    <row r="28" customHeight="1" spans="2:2">
      <c r="B28" s="30"/>
    </row>
    <row r="29" customHeight="1" spans="2:2">
      <c r="B29" s="30"/>
    </row>
    <row r="31" customHeight="1" spans="2:2">
      <c r="B31" s="30"/>
    </row>
    <row r="32" customHeight="1" spans="2:2">
      <c r="B32" s="30"/>
    </row>
    <row r="34" customHeight="1" spans="2:2">
      <c r="B34" s="30"/>
    </row>
    <row r="35" customHeight="1" spans="2:2">
      <c r="B35" s="30"/>
    </row>
    <row r="36" customHeight="1" spans="4:4">
      <c r="D36" s="30"/>
    </row>
  </sheetData>
  <mergeCells count="5">
    <mergeCell ref="A2:E2"/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19" workbookViewId="0">
      <selection activeCell="A9" sqref="A9"/>
    </sheetView>
  </sheetViews>
  <sheetFormatPr defaultColWidth="6.87610619469027" defaultRowHeight="20.1" customHeight="1"/>
  <cols>
    <col min="1" max="4" width="34.5044247787611" style="28" customWidth="1"/>
    <col min="5" max="159" width="6.75221238938053" style="28" customWidth="1"/>
    <col min="160" max="16384" width="6.87610619469027" style="28"/>
  </cols>
  <sheetData>
    <row r="1" customHeight="1" spans="1:251">
      <c r="A1" s="29" t="s">
        <v>523</v>
      </c>
      <c r="B1" s="60"/>
      <c r="C1" s="61"/>
      <c r="D1" s="6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</row>
    <row r="2" ht="38.25" customHeight="1" spans="1:251">
      <c r="A2" s="63" t="s">
        <v>524</v>
      </c>
      <c r="B2" s="63"/>
      <c r="C2" s="63"/>
      <c r="D2" s="63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</row>
    <row r="3" ht="12.75" customHeight="1" spans="1:251">
      <c r="A3" s="63"/>
      <c r="B3" s="63"/>
      <c r="C3" s="63"/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</row>
    <row r="4" customHeight="1" spans="1:251">
      <c r="A4" s="33"/>
      <c r="B4" s="64"/>
      <c r="C4" s="65"/>
      <c r="D4" s="34" t="s">
        <v>313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</row>
    <row r="5" ht="23.25" customHeight="1" spans="1:251">
      <c r="A5" s="47" t="s">
        <v>314</v>
      </c>
      <c r="B5" s="47"/>
      <c r="C5" s="47" t="s">
        <v>315</v>
      </c>
      <c r="D5" s="47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</row>
    <row r="6" ht="24" customHeight="1" spans="1:251">
      <c r="A6" s="66" t="s">
        <v>316</v>
      </c>
      <c r="B6" s="67" t="s">
        <v>317</v>
      </c>
      <c r="C6" s="66" t="s">
        <v>316</v>
      </c>
      <c r="D6" s="66" t="s">
        <v>317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</row>
    <row r="7" customHeight="1" spans="1:251">
      <c r="A7" s="68" t="s">
        <v>525</v>
      </c>
      <c r="B7" s="38">
        <f>'1 财政拨款收支总表'!B8</f>
        <v>1114.09</v>
      </c>
      <c r="C7" s="69" t="s">
        <v>325</v>
      </c>
      <c r="D7" s="70">
        <v>545.33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</row>
    <row r="8" customHeight="1" spans="1:251">
      <c r="A8" s="71" t="s">
        <v>526</v>
      </c>
      <c r="B8" s="38">
        <f>'1 财政拨款收支总表'!B9</f>
        <v>0</v>
      </c>
      <c r="C8" s="72" t="s">
        <v>327</v>
      </c>
      <c r="D8" s="73">
        <v>0.9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</row>
    <row r="9" customHeight="1" spans="1:251">
      <c r="A9" s="74" t="s">
        <v>527</v>
      </c>
      <c r="B9" s="38">
        <f>'1 财政拨款收支总表'!B11</f>
        <v>0</v>
      </c>
      <c r="C9" s="72" t="s">
        <v>528</v>
      </c>
      <c r="D9" s="73">
        <v>28.94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</row>
    <row r="10" customHeight="1" spans="1:251">
      <c r="A10" s="75" t="s">
        <v>529</v>
      </c>
      <c r="B10" s="76"/>
      <c r="C10" s="77" t="s">
        <v>330</v>
      </c>
      <c r="D10" s="73">
        <v>208.29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</row>
    <row r="11" customHeight="1" spans="1:251">
      <c r="A11" s="75" t="s">
        <v>530</v>
      </c>
      <c r="B11" s="76"/>
      <c r="C11" s="77" t="s">
        <v>332</v>
      </c>
      <c r="D11" s="73">
        <v>38.09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</row>
    <row r="12" customHeight="1" spans="1:251">
      <c r="A12" s="75" t="s">
        <v>531</v>
      </c>
      <c r="B12" s="39"/>
      <c r="C12" s="77" t="s">
        <v>333</v>
      </c>
      <c r="D12" s="73">
        <v>20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</row>
    <row r="13" customHeight="1" spans="1:251">
      <c r="A13" s="75"/>
      <c r="B13" s="78"/>
      <c r="C13" s="72" t="s">
        <v>532</v>
      </c>
      <c r="D13" s="73">
        <v>236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</row>
    <row r="14" customHeight="1" spans="1:251">
      <c r="A14" s="75"/>
      <c r="B14" s="78"/>
      <c r="C14" s="72" t="s">
        <v>533</v>
      </c>
      <c r="D14" s="73">
        <v>36.54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</row>
    <row r="15" customHeight="1" spans="1:251">
      <c r="A15" s="75"/>
      <c r="B15" s="79"/>
      <c r="C15" s="80"/>
      <c r="D15" s="73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</row>
    <row r="16" customHeight="1" spans="1:251">
      <c r="A16" s="75"/>
      <c r="B16" s="79"/>
      <c r="C16" s="80"/>
      <c r="D16" s="73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</row>
    <row r="17" customHeight="1" spans="1:251">
      <c r="A17" s="75"/>
      <c r="B17" s="79"/>
      <c r="C17" s="80"/>
      <c r="D17" s="73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</row>
    <row r="18" customHeight="1" spans="1:251">
      <c r="A18" s="75"/>
      <c r="B18" s="79"/>
      <c r="C18" s="80"/>
      <c r="D18" s="73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</row>
    <row r="19" customHeight="1" spans="1:251">
      <c r="A19" s="81" t="s">
        <v>534</v>
      </c>
      <c r="B19" s="82">
        <f>SUM(B7:B12)</f>
        <v>1114.09</v>
      </c>
      <c r="C19" s="83" t="s">
        <v>535</v>
      </c>
      <c r="D19" s="84">
        <f>SUM(D7:D18)</f>
        <v>1114.09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</row>
    <row r="20" customHeight="1" spans="1:251">
      <c r="A20" s="75" t="s">
        <v>536</v>
      </c>
      <c r="B20" s="85"/>
      <c r="C20" s="86" t="s">
        <v>537</v>
      </c>
      <c r="D20" s="84">
        <f>B22-D19</f>
        <v>0</v>
      </c>
      <c r="E20" s="3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</row>
    <row r="21" customHeight="1" spans="1:251">
      <c r="A21" s="75" t="s">
        <v>538</v>
      </c>
      <c r="B21" s="39"/>
      <c r="C21" s="87"/>
      <c r="D21" s="88"/>
      <c r="E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</row>
    <row r="22" customHeight="1" spans="1:5">
      <c r="A22" s="89" t="s">
        <v>539</v>
      </c>
      <c r="B22" s="90">
        <f>SUM(B19:B21)</f>
        <v>1114.09</v>
      </c>
      <c r="C22" s="91" t="s">
        <v>540</v>
      </c>
      <c r="D22" s="84">
        <f>SUM(D19:D20)</f>
        <v>1114.09</v>
      </c>
      <c r="E22" s="30"/>
    </row>
    <row r="29" customHeight="1" spans="3:3">
      <c r="C29" s="30"/>
    </row>
  </sheetData>
  <mergeCells count="3">
    <mergeCell ref="A5:B5"/>
    <mergeCell ref="C5:D5"/>
    <mergeCell ref="A2:D3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showGridLines="0" showZeros="0" workbookViewId="0">
      <selection activeCell="A9" sqref="A9:B48"/>
    </sheetView>
  </sheetViews>
  <sheetFormatPr defaultColWidth="6.87610619469027" defaultRowHeight="12.75" customHeight="1"/>
  <cols>
    <col min="1" max="1" width="11" style="28" customWidth="1"/>
    <col min="2" max="2" width="43.6283185840708" style="28" customWidth="1"/>
    <col min="3" max="12" width="12.6283185840708" style="28" customWidth="1"/>
    <col min="13" max="16384" width="6.87610619469027" style="28"/>
  </cols>
  <sheetData>
    <row r="1" ht="20.1" customHeight="1" spans="1:12">
      <c r="A1" s="29" t="s">
        <v>541</v>
      </c>
      <c r="L1" s="57"/>
    </row>
    <row r="2" ht="43.5" customHeight="1" spans="1:12">
      <c r="A2" s="31" t="s">
        <v>542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20.1" customHeight="1" spans="1:1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58" t="s">
        <v>313</v>
      </c>
    </row>
    <row r="5" ht="24" customHeight="1" spans="1:12">
      <c r="A5" s="47" t="s">
        <v>543</v>
      </c>
      <c r="B5" s="47"/>
      <c r="C5" s="48" t="s">
        <v>318</v>
      </c>
      <c r="D5" s="24" t="s">
        <v>538</v>
      </c>
      <c r="E5" s="24" t="s">
        <v>525</v>
      </c>
      <c r="F5" s="24" t="s">
        <v>526</v>
      </c>
      <c r="G5" s="24" t="s">
        <v>527</v>
      </c>
      <c r="H5" s="49" t="s">
        <v>529</v>
      </c>
      <c r="I5" s="48"/>
      <c r="J5" s="24" t="s">
        <v>530</v>
      </c>
      <c r="K5" s="24" t="s">
        <v>531</v>
      </c>
      <c r="L5" s="59" t="s">
        <v>536</v>
      </c>
    </row>
    <row r="6" ht="42" customHeight="1" spans="1:12">
      <c r="A6" s="50" t="s">
        <v>343</v>
      </c>
      <c r="B6" s="51" t="s">
        <v>344</v>
      </c>
      <c r="C6" s="35"/>
      <c r="D6" s="35"/>
      <c r="E6" s="35"/>
      <c r="F6" s="35"/>
      <c r="G6" s="35"/>
      <c r="H6" s="24" t="s">
        <v>544</v>
      </c>
      <c r="I6" s="24" t="s">
        <v>545</v>
      </c>
      <c r="J6" s="35"/>
      <c r="K6" s="35"/>
      <c r="L6" s="35"/>
    </row>
    <row r="7" s="45" customFormat="1" ht="20.1" customHeight="1" spans="1:12">
      <c r="A7" s="36" t="s">
        <v>318</v>
      </c>
      <c r="B7" s="37"/>
      <c r="C7" s="38">
        <f t="shared" ref="C7:C48" si="0">SUM(D7:L7)</f>
        <v>1114.09</v>
      </c>
      <c r="D7" s="52"/>
      <c r="E7" s="52">
        <f>E8+E13+E16+E19+E34+E38+E41+E46</f>
        <v>1114.09</v>
      </c>
      <c r="F7" s="52"/>
      <c r="G7" s="52"/>
      <c r="H7" s="52"/>
      <c r="I7" s="52"/>
      <c r="J7" s="52"/>
      <c r="K7" s="52"/>
      <c r="L7" s="52"/>
    </row>
    <row r="8" s="45" customFormat="1" ht="20.1" customHeight="1" spans="1:12">
      <c r="A8" s="53" t="s">
        <v>348</v>
      </c>
      <c r="B8" s="41" t="s">
        <v>349</v>
      </c>
      <c r="C8" s="38">
        <f t="shared" si="0"/>
        <v>545.33</v>
      </c>
      <c r="D8" s="39"/>
      <c r="E8" s="39">
        <f>E9</f>
        <v>545.33</v>
      </c>
      <c r="F8" s="39"/>
      <c r="G8" s="39"/>
      <c r="H8" s="39"/>
      <c r="I8" s="39"/>
      <c r="J8" s="39"/>
      <c r="K8" s="39"/>
      <c r="L8" s="39"/>
    </row>
    <row r="9" s="45" customFormat="1" ht="20.1" customHeight="1" spans="1:12">
      <c r="A9" s="54" t="s">
        <v>350</v>
      </c>
      <c r="B9" s="41" t="s">
        <v>351</v>
      </c>
      <c r="C9" s="38">
        <f t="shared" si="0"/>
        <v>545.33</v>
      </c>
      <c r="D9" s="38">
        <f>SUM(D10:D20)</f>
        <v>0</v>
      </c>
      <c r="E9" s="38">
        <f>E10+E11+E12</f>
        <v>545.33</v>
      </c>
      <c r="F9" s="38">
        <f t="shared" ref="F9:L9" si="1">SUM(F10:F20)</f>
        <v>0</v>
      </c>
      <c r="G9" s="38">
        <f t="shared" si="1"/>
        <v>0</v>
      </c>
      <c r="H9" s="38">
        <f t="shared" si="1"/>
        <v>0</v>
      </c>
      <c r="I9" s="38">
        <f t="shared" si="1"/>
        <v>0</v>
      </c>
      <c r="J9" s="38">
        <f t="shared" si="1"/>
        <v>0</v>
      </c>
      <c r="K9" s="38">
        <f t="shared" si="1"/>
        <v>0</v>
      </c>
      <c r="L9" s="38">
        <f t="shared" si="1"/>
        <v>0</v>
      </c>
    </row>
    <row r="10" s="45" customFormat="1" ht="20.1" customHeight="1" spans="1:12">
      <c r="A10" s="54" t="s">
        <v>352</v>
      </c>
      <c r="B10" s="41" t="s">
        <v>353</v>
      </c>
      <c r="C10" s="38">
        <f t="shared" si="0"/>
        <v>453.76</v>
      </c>
      <c r="D10" s="39"/>
      <c r="E10" s="39">
        <v>453.76</v>
      </c>
      <c r="F10" s="39"/>
      <c r="G10" s="39"/>
      <c r="H10" s="39"/>
      <c r="I10" s="39"/>
      <c r="J10" s="39"/>
      <c r="K10" s="39"/>
      <c r="L10" s="39"/>
    </row>
    <row r="11" s="45" customFormat="1" ht="20.1" customHeight="1" spans="1:12">
      <c r="A11" s="54" t="s">
        <v>354</v>
      </c>
      <c r="B11" s="41" t="s">
        <v>355</v>
      </c>
      <c r="C11" s="38">
        <f t="shared" si="0"/>
        <v>29.07</v>
      </c>
      <c r="D11" s="39"/>
      <c r="E11" s="39">
        <v>29.07</v>
      </c>
      <c r="F11" s="39"/>
      <c r="G11" s="39"/>
      <c r="H11" s="39"/>
      <c r="I11" s="39"/>
      <c r="J11" s="39"/>
      <c r="K11" s="39"/>
      <c r="L11" s="39"/>
    </row>
    <row r="12" s="45" customFormat="1" ht="20.1" customHeight="1" spans="1:12">
      <c r="A12" s="54" t="s">
        <v>357</v>
      </c>
      <c r="B12" s="41" t="s">
        <v>358</v>
      </c>
      <c r="C12" s="38">
        <f t="shared" si="0"/>
        <v>62.5</v>
      </c>
      <c r="D12" s="39"/>
      <c r="E12" s="39">
        <v>62.5</v>
      </c>
      <c r="F12" s="39"/>
      <c r="G12" s="39"/>
      <c r="H12" s="39"/>
      <c r="I12" s="39"/>
      <c r="J12" s="39"/>
      <c r="K12" s="39"/>
      <c r="L12" s="39"/>
    </row>
    <row r="13" s="45" customFormat="1" ht="20.1" customHeight="1" spans="1:12">
      <c r="A13" s="53" t="s">
        <v>359</v>
      </c>
      <c r="B13" s="41" t="s">
        <v>360</v>
      </c>
      <c r="C13" s="38">
        <f t="shared" si="0"/>
        <v>0.9</v>
      </c>
      <c r="D13" s="39"/>
      <c r="E13" s="39">
        <f>E14</f>
        <v>0.9</v>
      </c>
      <c r="F13" s="39"/>
      <c r="G13" s="39"/>
      <c r="H13" s="39"/>
      <c r="I13" s="39"/>
      <c r="J13" s="39"/>
      <c r="K13" s="39"/>
      <c r="L13" s="39"/>
    </row>
    <row r="14" s="45" customFormat="1" ht="20.1" customHeight="1" spans="1:12">
      <c r="A14" s="54" t="s">
        <v>361</v>
      </c>
      <c r="B14" s="41" t="s">
        <v>362</v>
      </c>
      <c r="C14" s="38">
        <f t="shared" si="0"/>
        <v>0.9</v>
      </c>
      <c r="D14" s="39"/>
      <c r="E14" s="39">
        <f>E15</f>
        <v>0.9</v>
      </c>
      <c r="F14" s="39"/>
      <c r="G14" s="39"/>
      <c r="H14" s="39"/>
      <c r="I14" s="39"/>
      <c r="J14" s="39"/>
      <c r="K14" s="39"/>
      <c r="L14" s="39"/>
    </row>
    <row r="15" s="45" customFormat="1" ht="20.1" customHeight="1" spans="1:12">
      <c r="A15" s="54" t="s">
        <v>363</v>
      </c>
      <c r="B15" s="41" t="s">
        <v>364</v>
      </c>
      <c r="C15" s="38">
        <f t="shared" si="0"/>
        <v>0.9</v>
      </c>
      <c r="D15" s="39"/>
      <c r="E15" s="39">
        <v>0.9</v>
      </c>
      <c r="F15" s="39"/>
      <c r="G15" s="39"/>
      <c r="H15" s="39"/>
      <c r="I15" s="39"/>
      <c r="J15" s="39"/>
      <c r="K15" s="39"/>
      <c r="L15" s="39"/>
    </row>
    <row r="16" s="45" customFormat="1" ht="20.1" customHeight="1" spans="1:12">
      <c r="A16" s="53" t="s">
        <v>365</v>
      </c>
      <c r="B16" s="41" t="s">
        <v>366</v>
      </c>
      <c r="C16" s="38">
        <f t="shared" si="0"/>
        <v>28.94</v>
      </c>
      <c r="D16" s="39"/>
      <c r="E16" s="39">
        <f>E17</f>
        <v>28.94</v>
      </c>
      <c r="F16" s="39"/>
      <c r="G16" s="39"/>
      <c r="H16" s="39"/>
      <c r="I16" s="39"/>
      <c r="J16" s="39"/>
      <c r="K16" s="39"/>
      <c r="L16" s="39"/>
    </row>
    <row r="17" s="45" customFormat="1" ht="20.1" customHeight="1" spans="1:12">
      <c r="A17" s="54" t="s">
        <v>367</v>
      </c>
      <c r="B17" s="41" t="s">
        <v>368</v>
      </c>
      <c r="C17" s="38">
        <f t="shared" si="0"/>
        <v>28.94</v>
      </c>
      <c r="D17" s="39"/>
      <c r="E17" s="39">
        <f>E18</f>
        <v>28.94</v>
      </c>
      <c r="F17" s="39"/>
      <c r="G17" s="39"/>
      <c r="H17" s="39"/>
      <c r="I17" s="39"/>
      <c r="J17" s="39"/>
      <c r="K17" s="39"/>
      <c r="L17" s="39"/>
    </row>
    <row r="18" s="45" customFormat="1" ht="20.1" customHeight="1" spans="1:12">
      <c r="A18" s="54" t="s">
        <v>369</v>
      </c>
      <c r="B18" s="41" t="s">
        <v>370</v>
      </c>
      <c r="C18" s="38">
        <f t="shared" si="0"/>
        <v>28.94</v>
      </c>
      <c r="D18" s="39"/>
      <c r="E18" s="39">
        <v>28.94</v>
      </c>
      <c r="F18" s="39"/>
      <c r="G18" s="39"/>
      <c r="H18" s="39"/>
      <c r="I18" s="39"/>
      <c r="J18" s="39"/>
      <c r="K18" s="39"/>
      <c r="L18" s="39"/>
    </row>
    <row r="19" s="45" customFormat="1" ht="20.1" customHeight="1" spans="1:12">
      <c r="A19" s="53" t="s">
        <v>371</v>
      </c>
      <c r="B19" s="41" t="s">
        <v>372</v>
      </c>
      <c r="C19" s="38">
        <f t="shared" si="0"/>
        <v>208.29</v>
      </c>
      <c r="D19" s="39"/>
      <c r="E19" s="39">
        <f>E20+E22+E24+E28+E30+E32</f>
        <v>208.29</v>
      </c>
      <c r="F19" s="39"/>
      <c r="G19" s="39"/>
      <c r="H19" s="39"/>
      <c r="I19" s="39"/>
      <c r="J19" s="39"/>
      <c r="K19" s="39"/>
      <c r="L19" s="39"/>
    </row>
    <row r="20" s="45" customFormat="1" ht="21" customHeight="1" spans="1:12">
      <c r="A20" s="54" t="s">
        <v>373</v>
      </c>
      <c r="B20" s="41" t="s">
        <v>374</v>
      </c>
      <c r="C20" s="38">
        <f t="shared" si="0"/>
        <v>41.54</v>
      </c>
      <c r="D20" s="55"/>
      <c r="E20" s="55">
        <f>E21</f>
        <v>41.54</v>
      </c>
      <c r="F20" s="55"/>
      <c r="G20" s="56"/>
      <c r="H20" s="56"/>
      <c r="I20" s="56"/>
      <c r="J20" s="56"/>
      <c r="K20" s="56"/>
      <c r="L20" s="56"/>
    </row>
    <row r="21" s="45" customFormat="1" ht="21" customHeight="1" spans="1:12">
      <c r="A21" s="54" t="s">
        <v>375</v>
      </c>
      <c r="B21" s="41" t="s">
        <v>376</v>
      </c>
      <c r="C21" s="38">
        <f t="shared" si="0"/>
        <v>41.54</v>
      </c>
      <c r="D21" s="55"/>
      <c r="E21" s="55">
        <v>41.54</v>
      </c>
      <c r="F21" s="55"/>
      <c r="G21" s="56"/>
      <c r="H21" s="56"/>
      <c r="I21" s="56"/>
      <c r="J21" s="56"/>
      <c r="K21" s="56"/>
      <c r="L21" s="56"/>
    </row>
    <row r="22" s="45" customFormat="1" ht="21" customHeight="1" spans="1:12">
      <c r="A22" s="54" t="s">
        <v>377</v>
      </c>
      <c r="B22" s="41" t="s">
        <v>378</v>
      </c>
      <c r="C22" s="38">
        <f t="shared" si="0"/>
        <v>26.2</v>
      </c>
      <c r="D22" s="55"/>
      <c r="E22" s="55">
        <f>E23</f>
        <v>26.2</v>
      </c>
      <c r="F22" s="55"/>
      <c r="G22" s="56"/>
      <c r="H22" s="56"/>
      <c r="I22" s="56"/>
      <c r="J22" s="56"/>
      <c r="K22" s="56"/>
      <c r="L22" s="56"/>
    </row>
    <row r="23" s="45" customFormat="1" ht="21" customHeight="1" spans="1:12">
      <c r="A23" s="54" t="s">
        <v>379</v>
      </c>
      <c r="B23" s="41" t="s">
        <v>380</v>
      </c>
      <c r="C23" s="38">
        <f t="shared" si="0"/>
        <v>26.2</v>
      </c>
      <c r="D23" s="55"/>
      <c r="E23" s="55">
        <v>26.2</v>
      </c>
      <c r="F23" s="55"/>
      <c r="G23" s="56"/>
      <c r="H23" s="56"/>
      <c r="I23" s="56"/>
      <c r="J23" s="56"/>
      <c r="K23" s="56"/>
      <c r="L23" s="56"/>
    </row>
    <row r="24" s="45" customFormat="1" ht="21" customHeight="1" spans="1:12">
      <c r="A24" s="54" t="s">
        <v>381</v>
      </c>
      <c r="B24" s="41" t="s">
        <v>382</v>
      </c>
      <c r="C24" s="38">
        <f t="shared" si="0"/>
        <v>106.5</v>
      </c>
      <c r="D24" s="55"/>
      <c r="E24" s="55">
        <f>E25+E26+E27</f>
        <v>106.5</v>
      </c>
      <c r="F24" s="55"/>
      <c r="G24" s="56"/>
      <c r="H24" s="56"/>
      <c r="I24" s="56"/>
      <c r="J24" s="56"/>
      <c r="K24" s="56"/>
      <c r="L24" s="56"/>
    </row>
    <row r="25" s="45" customFormat="1" ht="21" customHeight="1" spans="1:12">
      <c r="A25" s="54" t="s">
        <v>383</v>
      </c>
      <c r="B25" s="41" t="s">
        <v>384</v>
      </c>
      <c r="C25" s="38">
        <f t="shared" si="0"/>
        <v>48.33</v>
      </c>
      <c r="D25" s="55"/>
      <c r="E25" s="55">
        <v>48.33</v>
      </c>
      <c r="F25" s="55"/>
      <c r="G25" s="56"/>
      <c r="H25" s="56"/>
      <c r="I25" s="56"/>
      <c r="J25" s="56"/>
      <c r="K25" s="56"/>
      <c r="L25" s="56"/>
    </row>
    <row r="26" s="45" customFormat="1" ht="21" customHeight="1" spans="1:12">
      <c r="A26" s="54" t="s">
        <v>385</v>
      </c>
      <c r="B26" s="41" t="s">
        <v>386</v>
      </c>
      <c r="C26" s="38">
        <f t="shared" si="0"/>
        <v>24.17</v>
      </c>
      <c r="D26" s="55"/>
      <c r="E26" s="55">
        <v>24.17</v>
      </c>
      <c r="F26" s="55"/>
      <c r="G26" s="56"/>
      <c r="H26" s="56"/>
      <c r="I26" s="56"/>
      <c r="J26" s="56"/>
      <c r="K26" s="56"/>
      <c r="L26" s="56"/>
    </row>
    <row r="27" s="45" customFormat="1" ht="21" customHeight="1" spans="1:12">
      <c r="A27" s="54" t="s">
        <v>387</v>
      </c>
      <c r="B27" s="41" t="s">
        <v>388</v>
      </c>
      <c r="C27" s="38">
        <f t="shared" si="0"/>
        <v>34</v>
      </c>
      <c r="D27" s="55"/>
      <c r="E27" s="55">
        <v>34</v>
      </c>
      <c r="F27" s="55"/>
      <c r="G27" s="56"/>
      <c r="H27" s="56"/>
      <c r="I27" s="56"/>
      <c r="J27" s="56"/>
      <c r="K27" s="56"/>
      <c r="L27" s="56"/>
    </row>
    <row r="28" s="45" customFormat="1" ht="21" customHeight="1" spans="1:12">
      <c r="A28" s="54" t="s">
        <v>390</v>
      </c>
      <c r="B28" s="41" t="s">
        <v>391</v>
      </c>
      <c r="C28" s="38">
        <f t="shared" si="0"/>
        <v>4.75</v>
      </c>
      <c r="D28" s="55"/>
      <c r="E28" s="55">
        <f>E29</f>
        <v>4.75</v>
      </c>
      <c r="F28" s="55"/>
      <c r="G28" s="56"/>
      <c r="H28" s="56"/>
      <c r="I28" s="56"/>
      <c r="J28" s="56"/>
      <c r="K28" s="56"/>
      <c r="L28" s="56"/>
    </row>
    <row r="29" s="45" customFormat="1" ht="21" customHeight="1" spans="1:12">
      <c r="A29" s="54" t="s">
        <v>392</v>
      </c>
      <c r="B29" s="41" t="s">
        <v>393</v>
      </c>
      <c r="C29" s="38">
        <f t="shared" si="0"/>
        <v>4.75</v>
      </c>
      <c r="D29" s="55"/>
      <c r="E29" s="55">
        <v>4.75</v>
      </c>
      <c r="F29" s="55"/>
      <c r="G29" s="56"/>
      <c r="H29" s="56"/>
      <c r="I29" s="56"/>
      <c r="J29" s="56"/>
      <c r="K29" s="56"/>
      <c r="L29" s="56"/>
    </row>
    <row r="30" s="45" customFormat="1" ht="21" customHeight="1" spans="1:12">
      <c r="A30" s="54" t="s">
        <v>394</v>
      </c>
      <c r="B30" s="41" t="s">
        <v>395</v>
      </c>
      <c r="C30" s="38">
        <f t="shared" si="0"/>
        <v>26.85</v>
      </c>
      <c r="D30" s="55"/>
      <c r="E30" s="55">
        <f>E31</f>
        <v>26.85</v>
      </c>
      <c r="F30" s="55"/>
      <c r="G30" s="56"/>
      <c r="H30" s="56"/>
      <c r="I30" s="56"/>
      <c r="J30" s="56"/>
      <c r="K30" s="56"/>
      <c r="L30" s="56"/>
    </row>
    <row r="31" s="45" customFormat="1" ht="21" customHeight="1" spans="1:12">
      <c r="A31" s="54" t="s">
        <v>396</v>
      </c>
      <c r="B31" s="41" t="s">
        <v>355</v>
      </c>
      <c r="C31" s="38">
        <f t="shared" si="0"/>
        <v>26.85</v>
      </c>
      <c r="D31" s="55"/>
      <c r="E31" s="55">
        <v>26.85</v>
      </c>
      <c r="F31" s="55"/>
      <c r="G31" s="56"/>
      <c r="H31" s="56"/>
      <c r="I31" s="56"/>
      <c r="J31" s="56"/>
      <c r="K31" s="56"/>
      <c r="L31" s="56"/>
    </row>
    <row r="32" s="45" customFormat="1" ht="21" customHeight="1" spans="1:12">
      <c r="A32" s="54" t="s">
        <v>397</v>
      </c>
      <c r="B32" s="41" t="s">
        <v>398</v>
      </c>
      <c r="C32" s="38">
        <f t="shared" si="0"/>
        <v>2.45</v>
      </c>
      <c r="D32" s="55"/>
      <c r="E32" s="55">
        <f>E33</f>
        <v>2.45</v>
      </c>
      <c r="F32" s="55"/>
      <c r="G32" s="56"/>
      <c r="H32" s="56"/>
      <c r="I32" s="56"/>
      <c r="J32" s="56"/>
      <c r="K32" s="56"/>
      <c r="L32" s="56"/>
    </row>
    <row r="33" s="45" customFormat="1" ht="21" customHeight="1" spans="1:12">
      <c r="A33" s="54" t="s">
        <v>399</v>
      </c>
      <c r="B33" s="41" t="s">
        <v>400</v>
      </c>
      <c r="C33" s="38">
        <f t="shared" si="0"/>
        <v>2.45</v>
      </c>
      <c r="D33" s="55"/>
      <c r="E33" s="55">
        <v>2.45</v>
      </c>
      <c r="F33" s="55"/>
      <c r="G33" s="56"/>
      <c r="H33" s="56"/>
      <c r="I33" s="56"/>
      <c r="J33" s="56"/>
      <c r="K33" s="56"/>
      <c r="L33" s="56"/>
    </row>
    <row r="34" s="45" customFormat="1" ht="21" customHeight="1" spans="1:12">
      <c r="A34" s="53" t="s">
        <v>401</v>
      </c>
      <c r="B34" s="41" t="s">
        <v>402</v>
      </c>
      <c r="C34" s="38">
        <f t="shared" si="0"/>
        <v>38.09</v>
      </c>
      <c r="D34" s="55"/>
      <c r="E34" s="55">
        <f>E35</f>
        <v>38.09</v>
      </c>
      <c r="F34" s="55"/>
      <c r="G34" s="56"/>
      <c r="H34" s="56"/>
      <c r="I34" s="56"/>
      <c r="J34" s="56"/>
      <c r="K34" s="56"/>
      <c r="L34" s="56"/>
    </row>
    <row r="35" s="45" customFormat="1" ht="21" customHeight="1" spans="1:12">
      <c r="A35" s="54" t="s">
        <v>403</v>
      </c>
      <c r="B35" s="41" t="s">
        <v>404</v>
      </c>
      <c r="C35" s="38">
        <f t="shared" si="0"/>
        <v>38.09</v>
      </c>
      <c r="D35" s="55"/>
      <c r="E35" s="55">
        <f>E36+E37</f>
        <v>38.09</v>
      </c>
      <c r="F35" s="55"/>
      <c r="G35" s="56"/>
      <c r="H35" s="56"/>
      <c r="I35" s="56"/>
      <c r="J35" s="56"/>
      <c r="K35" s="56"/>
      <c r="L35" s="56"/>
    </row>
    <row r="36" s="45" customFormat="1" ht="21" customHeight="1" spans="1:12">
      <c r="A36" s="54" t="s">
        <v>405</v>
      </c>
      <c r="B36" s="41" t="s">
        <v>406</v>
      </c>
      <c r="C36" s="38">
        <f t="shared" si="0"/>
        <v>23.88</v>
      </c>
      <c r="D36" s="55"/>
      <c r="E36" s="55">
        <v>23.88</v>
      </c>
      <c r="F36" s="55"/>
      <c r="G36" s="56"/>
      <c r="H36" s="56"/>
      <c r="I36" s="56"/>
      <c r="J36" s="56"/>
      <c r="K36" s="56"/>
      <c r="L36" s="56"/>
    </row>
    <row r="37" s="45" customFormat="1" ht="21" customHeight="1" spans="1:12">
      <c r="A37" s="54" t="s">
        <v>407</v>
      </c>
      <c r="B37" s="41" t="s">
        <v>408</v>
      </c>
      <c r="C37" s="38">
        <f t="shared" si="0"/>
        <v>14.21</v>
      </c>
      <c r="D37" s="55"/>
      <c r="E37" s="55">
        <v>14.21</v>
      </c>
      <c r="F37" s="55"/>
      <c r="G37" s="56"/>
      <c r="H37" s="56"/>
      <c r="I37" s="56"/>
      <c r="J37" s="56"/>
      <c r="K37" s="56"/>
      <c r="L37" s="56"/>
    </row>
    <row r="38" s="45" customFormat="1" ht="21" customHeight="1" spans="1:12">
      <c r="A38" s="53" t="s">
        <v>409</v>
      </c>
      <c r="B38" s="41" t="s">
        <v>410</v>
      </c>
      <c r="C38" s="38">
        <f t="shared" si="0"/>
        <v>20</v>
      </c>
      <c r="D38" s="55"/>
      <c r="E38" s="55">
        <f>E39</f>
        <v>20</v>
      </c>
      <c r="F38" s="55"/>
      <c r="G38" s="56"/>
      <c r="H38" s="56"/>
      <c r="I38" s="56"/>
      <c r="J38" s="56"/>
      <c r="K38" s="56"/>
      <c r="L38" s="56"/>
    </row>
    <row r="39" s="45" customFormat="1" ht="21" customHeight="1" spans="1:12">
      <c r="A39" s="54" t="s">
        <v>411</v>
      </c>
      <c r="B39" s="41" t="s">
        <v>412</v>
      </c>
      <c r="C39" s="38">
        <f t="shared" si="0"/>
        <v>20</v>
      </c>
      <c r="D39" s="55"/>
      <c r="E39" s="55">
        <f>E40</f>
        <v>20</v>
      </c>
      <c r="F39" s="55"/>
      <c r="G39" s="56"/>
      <c r="H39" s="56"/>
      <c r="I39" s="56"/>
      <c r="J39" s="56"/>
      <c r="K39" s="56"/>
      <c r="L39" s="56"/>
    </row>
    <row r="40" s="45" customFormat="1" ht="21" customHeight="1" spans="1:12">
      <c r="A40" s="54" t="s">
        <v>413</v>
      </c>
      <c r="B40" s="41" t="s">
        <v>414</v>
      </c>
      <c r="C40" s="38">
        <f t="shared" si="0"/>
        <v>20</v>
      </c>
      <c r="D40" s="55"/>
      <c r="E40" s="55">
        <v>20</v>
      </c>
      <c r="F40" s="55"/>
      <c r="G40" s="56"/>
      <c r="H40" s="56"/>
      <c r="I40" s="56"/>
      <c r="J40" s="56"/>
      <c r="K40" s="56"/>
      <c r="L40" s="56"/>
    </row>
    <row r="41" s="45" customFormat="1" ht="21" customHeight="1" spans="1:12">
      <c r="A41" s="53" t="s">
        <v>415</v>
      </c>
      <c r="B41" s="41" t="s">
        <v>416</v>
      </c>
      <c r="C41" s="38">
        <f t="shared" si="0"/>
        <v>236</v>
      </c>
      <c r="D41" s="55"/>
      <c r="E41" s="55">
        <f>E42+E44</f>
        <v>236</v>
      </c>
      <c r="F41" s="55"/>
      <c r="G41" s="56"/>
      <c r="H41" s="56"/>
      <c r="I41" s="56"/>
      <c r="J41" s="56"/>
      <c r="K41" s="56"/>
      <c r="L41" s="56"/>
    </row>
    <row r="42" s="45" customFormat="1" ht="21" customHeight="1" spans="1:12">
      <c r="A42" s="54" t="s">
        <v>417</v>
      </c>
      <c r="B42" s="41" t="s">
        <v>418</v>
      </c>
      <c r="C42" s="38">
        <f t="shared" si="0"/>
        <v>93.64</v>
      </c>
      <c r="D42" s="55"/>
      <c r="E42" s="55">
        <f>E43</f>
        <v>93.64</v>
      </c>
      <c r="F42" s="55"/>
      <c r="G42" s="56"/>
      <c r="H42" s="56"/>
      <c r="I42" s="56"/>
      <c r="J42" s="56"/>
      <c r="K42" s="56"/>
      <c r="L42" s="56"/>
    </row>
    <row r="43" s="45" customFormat="1" ht="21" customHeight="1" spans="1:12">
      <c r="A43" s="54" t="s">
        <v>419</v>
      </c>
      <c r="B43" s="41" t="s">
        <v>355</v>
      </c>
      <c r="C43" s="38">
        <f t="shared" si="0"/>
        <v>93.64</v>
      </c>
      <c r="D43" s="55"/>
      <c r="E43" s="55">
        <v>93.64</v>
      </c>
      <c r="F43" s="55"/>
      <c r="G43" s="56"/>
      <c r="H43" s="56"/>
      <c r="I43" s="56"/>
      <c r="J43" s="56"/>
      <c r="K43" s="56"/>
      <c r="L43" s="56"/>
    </row>
    <row r="44" s="45" customFormat="1" ht="21" customHeight="1" spans="1:12">
      <c r="A44" s="54" t="s">
        <v>420</v>
      </c>
      <c r="B44" s="41" t="s">
        <v>421</v>
      </c>
      <c r="C44" s="38">
        <f t="shared" si="0"/>
        <v>142.36</v>
      </c>
      <c r="D44" s="55"/>
      <c r="E44" s="55">
        <f>E45</f>
        <v>142.36</v>
      </c>
      <c r="F44" s="55"/>
      <c r="G44" s="56"/>
      <c r="H44" s="56"/>
      <c r="I44" s="56"/>
      <c r="J44" s="56"/>
      <c r="K44" s="56"/>
      <c r="L44" s="56"/>
    </row>
    <row r="45" s="45" customFormat="1" ht="21" customHeight="1" spans="1:12">
      <c r="A45" s="54" t="s">
        <v>422</v>
      </c>
      <c r="B45" s="41" t="s">
        <v>423</v>
      </c>
      <c r="C45" s="38">
        <f t="shared" si="0"/>
        <v>142.36</v>
      </c>
      <c r="D45" s="55"/>
      <c r="E45" s="55">
        <v>142.36</v>
      </c>
      <c r="F45" s="55"/>
      <c r="G45" s="56"/>
      <c r="H45" s="56"/>
      <c r="I45" s="56"/>
      <c r="J45" s="56"/>
      <c r="K45" s="56"/>
      <c r="L45" s="56"/>
    </row>
    <row r="46" s="45" customFormat="1" ht="21" customHeight="1" spans="1:12">
      <c r="A46" s="53" t="s">
        <v>424</v>
      </c>
      <c r="B46" s="41" t="s">
        <v>425</v>
      </c>
      <c r="C46" s="38">
        <f t="shared" si="0"/>
        <v>36.54</v>
      </c>
      <c r="D46" s="55"/>
      <c r="E46" s="55">
        <f>E47</f>
        <v>36.54</v>
      </c>
      <c r="F46" s="55"/>
      <c r="G46" s="56"/>
      <c r="H46" s="56"/>
      <c r="I46" s="56"/>
      <c r="J46" s="56"/>
      <c r="K46" s="56"/>
      <c r="L46" s="56"/>
    </row>
    <row r="47" s="45" customFormat="1" ht="21" customHeight="1" spans="1:12">
      <c r="A47" s="54" t="s">
        <v>426</v>
      </c>
      <c r="B47" s="41" t="s">
        <v>427</v>
      </c>
      <c r="C47" s="38">
        <f t="shared" si="0"/>
        <v>36.54</v>
      </c>
      <c r="D47" s="55"/>
      <c r="E47" s="55">
        <f>E48</f>
        <v>36.54</v>
      </c>
      <c r="F47" s="55"/>
      <c r="G47" s="56"/>
      <c r="H47" s="56"/>
      <c r="I47" s="56"/>
      <c r="J47" s="56"/>
      <c r="K47" s="56"/>
      <c r="L47" s="56"/>
    </row>
    <row r="48" s="45" customFormat="1" ht="21" customHeight="1" spans="1:12">
      <c r="A48" s="54" t="s">
        <v>428</v>
      </c>
      <c r="B48" s="41" t="s">
        <v>429</v>
      </c>
      <c r="C48" s="38">
        <f t="shared" si="0"/>
        <v>36.54</v>
      </c>
      <c r="D48" s="55"/>
      <c r="E48" s="55">
        <v>36.54</v>
      </c>
      <c r="F48" s="55"/>
      <c r="G48" s="56"/>
      <c r="H48" s="56"/>
      <c r="I48" s="56"/>
      <c r="J48" s="56"/>
      <c r="K48" s="56"/>
      <c r="L48" s="56"/>
    </row>
    <row r="49" ht="21" customHeight="1" spans="2:1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customHeight="1" spans="2:1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  <row r="51" customHeight="1" spans="1:1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customHeight="1" spans="2:12">
      <c r="B52" s="30"/>
      <c r="C52" s="30"/>
      <c r="D52" s="30"/>
      <c r="F52" s="30"/>
      <c r="G52" s="30"/>
      <c r="H52" s="30"/>
      <c r="I52" s="30"/>
      <c r="J52" s="30"/>
      <c r="K52" s="30"/>
      <c r="L52" s="30"/>
    </row>
    <row r="53" customHeight="1" spans="2:12">
      <c r="B53" s="30"/>
      <c r="C53" s="30"/>
      <c r="I53" s="30"/>
      <c r="J53" s="30"/>
      <c r="K53" s="30"/>
      <c r="L53" s="30"/>
    </row>
    <row r="54" customHeight="1" spans="2:11">
      <c r="B54" s="30"/>
      <c r="J54" s="30"/>
      <c r="K54" s="30"/>
    </row>
    <row r="55" customHeight="1" spans="2:12">
      <c r="B55" s="30"/>
      <c r="J55" s="30"/>
      <c r="K55" s="30"/>
      <c r="L55" s="30"/>
    </row>
    <row r="56" customHeight="1" spans="2:10">
      <c r="B56" s="30"/>
      <c r="E56" s="30"/>
      <c r="J56" s="30"/>
    </row>
    <row r="57" customHeight="1" spans="2:10">
      <c r="B57" s="30"/>
      <c r="I57" s="30"/>
      <c r="J57" s="30"/>
    </row>
    <row r="58" customHeight="1" spans="2:9">
      <c r="B58" s="30"/>
      <c r="I58" s="30"/>
    </row>
    <row r="59" customHeight="1" spans="2:11">
      <c r="B59" s="30"/>
      <c r="I59" s="30"/>
      <c r="K59" s="30"/>
    </row>
    <row r="60" customHeight="1" spans="2:2">
      <c r="B60" s="30"/>
    </row>
    <row r="61" customHeight="1" spans="2:6">
      <c r="B61" s="30"/>
      <c r="C61" s="30"/>
      <c r="F61" s="30"/>
    </row>
    <row r="62" customHeight="1" spans="2:2">
      <c r="B62" s="30"/>
    </row>
    <row r="63" customHeight="1" spans="2:4">
      <c r="B63" s="30"/>
      <c r="C63" s="30"/>
      <c r="D63" s="30"/>
    </row>
    <row r="64" customHeight="1" spans="2:11">
      <c r="B64" s="30"/>
      <c r="K64" s="30"/>
    </row>
  </sheetData>
  <mergeCells count="12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showGridLines="0" showZeros="0" workbookViewId="0">
      <selection activeCell="P14" sqref="P14"/>
    </sheetView>
  </sheetViews>
  <sheetFormatPr defaultColWidth="6.87610619469027" defaultRowHeight="12.75" customHeight="1"/>
  <cols>
    <col min="1" max="1" width="8.75221238938053" style="28" customWidth="1"/>
    <col min="2" max="2" width="41.5044247787611" style="28" customWidth="1"/>
    <col min="3" max="6" width="18" style="28" customWidth="1"/>
    <col min="7" max="7" width="19.5044247787611" style="28" customWidth="1"/>
    <col min="8" max="8" width="21" style="28" customWidth="1"/>
    <col min="9" max="16384" width="6.87610619469027" style="28"/>
  </cols>
  <sheetData>
    <row r="1" ht="20.1" customHeight="1" spans="1:2">
      <c r="A1" s="29" t="s">
        <v>546</v>
      </c>
      <c r="B1" s="30"/>
    </row>
    <row r="2" ht="44.25" customHeight="1" spans="1:8">
      <c r="A2" s="31" t="s">
        <v>547</v>
      </c>
      <c r="B2" s="31"/>
      <c r="C2" s="31"/>
      <c r="D2" s="31"/>
      <c r="E2" s="31"/>
      <c r="F2" s="31"/>
      <c r="G2" s="31"/>
      <c r="H2" s="31"/>
    </row>
    <row r="3" ht="20.1" customHeight="1" spans="1:8">
      <c r="A3" s="31"/>
      <c r="B3" s="31"/>
      <c r="C3" s="31"/>
      <c r="D3" s="31"/>
      <c r="E3" s="31"/>
      <c r="F3" s="31"/>
      <c r="G3" s="31"/>
      <c r="H3" s="31"/>
    </row>
    <row r="4" ht="25.5" customHeight="1" spans="1:8">
      <c r="A4" s="32"/>
      <c r="B4" s="33"/>
      <c r="C4" s="32"/>
      <c r="D4" s="32"/>
      <c r="E4" s="32"/>
      <c r="F4" s="32"/>
      <c r="G4" s="32"/>
      <c r="H4" s="34" t="s">
        <v>313</v>
      </c>
    </row>
    <row r="5" ht="20.1" customHeight="1" spans="1:8">
      <c r="A5" s="24" t="s">
        <v>343</v>
      </c>
      <c r="B5" s="24" t="s">
        <v>344</v>
      </c>
      <c r="C5" s="24" t="s">
        <v>318</v>
      </c>
      <c r="D5" s="35" t="s">
        <v>346</v>
      </c>
      <c r="E5" s="24" t="s">
        <v>347</v>
      </c>
      <c r="F5" s="24" t="s">
        <v>548</v>
      </c>
      <c r="G5" s="24" t="s">
        <v>549</v>
      </c>
      <c r="H5" s="24" t="s">
        <v>550</v>
      </c>
    </row>
    <row r="6" ht="20.1" customHeight="1" spans="1:8">
      <c r="A6" s="36" t="s">
        <v>318</v>
      </c>
      <c r="B6" s="37"/>
      <c r="C6" s="38">
        <f t="shared" ref="C6:C47" si="0">SUM(D6:H6)</f>
        <v>1114.09</v>
      </c>
      <c r="D6" s="39">
        <f>D7+D12+D15+D18+D33+D37+D40+D45</f>
        <v>1084.09</v>
      </c>
      <c r="E6" s="39">
        <f>E7+E12+E15+E18+E33+E37+E40+E45</f>
        <v>30</v>
      </c>
      <c r="F6" s="39"/>
      <c r="G6" s="39"/>
      <c r="H6" s="39"/>
    </row>
    <row r="7" ht="20.1" customHeight="1" spans="1:8">
      <c r="A7" s="40" t="s">
        <v>348</v>
      </c>
      <c r="B7" s="41" t="s">
        <v>551</v>
      </c>
      <c r="C7" s="38">
        <f t="shared" si="0"/>
        <v>545.33</v>
      </c>
      <c r="D7" s="39">
        <f>D8</f>
        <v>515.33</v>
      </c>
      <c r="E7" s="39">
        <f>E8</f>
        <v>30</v>
      </c>
      <c r="F7" s="39"/>
      <c r="G7" s="39"/>
      <c r="H7" s="39"/>
    </row>
    <row r="8" ht="20.1" customHeight="1" spans="1:8">
      <c r="A8" s="40" t="s">
        <v>350</v>
      </c>
      <c r="B8" s="41" t="s">
        <v>351</v>
      </c>
      <c r="C8" s="38">
        <f t="shared" si="0"/>
        <v>545.33</v>
      </c>
      <c r="D8" s="38">
        <f>D9+D10+D11</f>
        <v>515.33</v>
      </c>
      <c r="E8" s="38">
        <f t="shared" ref="E8:H8" si="1">SUM(E9:E19)</f>
        <v>30</v>
      </c>
      <c r="F8" s="38">
        <f t="shared" si="1"/>
        <v>0</v>
      </c>
      <c r="G8" s="38">
        <f t="shared" si="1"/>
        <v>0</v>
      </c>
      <c r="H8" s="38">
        <f t="shared" si="1"/>
        <v>0</v>
      </c>
    </row>
    <row r="9" ht="20.1" customHeight="1" spans="1:8">
      <c r="A9" s="40" t="s">
        <v>352</v>
      </c>
      <c r="B9" s="41" t="s">
        <v>353</v>
      </c>
      <c r="C9" s="38">
        <f t="shared" si="0"/>
        <v>453.76</v>
      </c>
      <c r="D9" s="39">
        <v>453.76</v>
      </c>
      <c r="E9" s="39"/>
      <c r="F9" s="39"/>
      <c r="G9" s="39"/>
      <c r="H9" s="39"/>
    </row>
    <row r="10" ht="20.1" customHeight="1" spans="1:8">
      <c r="A10" s="40" t="s">
        <v>354</v>
      </c>
      <c r="B10" s="41" t="s">
        <v>355</v>
      </c>
      <c r="C10" s="38">
        <f t="shared" si="0"/>
        <v>29.07</v>
      </c>
      <c r="D10" s="39">
        <v>29.07</v>
      </c>
      <c r="E10" s="39"/>
      <c r="F10" s="39"/>
      <c r="G10" s="39"/>
      <c r="H10" s="39"/>
    </row>
    <row r="11" ht="20.1" customHeight="1" spans="1:8">
      <c r="A11" s="40" t="s">
        <v>357</v>
      </c>
      <c r="B11" s="41" t="s">
        <v>358</v>
      </c>
      <c r="C11" s="38">
        <f t="shared" si="0"/>
        <v>62.5</v>
      </c>
      <c r="D11" s="39">
        <v>32.5</v>
      </c>
      <c r="E11" s="39">
        <v>30</v>
      </c>
      <c r="F11" s="39"/>
      <c r="G11" s="39"/>
      <c r="H11" s="39"/>
    </row>
    <row r="12" ht="20.1" customHeight="1" spans="1:8">
      <c r="A12" s="40" t="s">
        <v>359</v>
      </c>
      <c r="B12" s="41" t="s">
        <v>360</v>
      </c>
      <c r="C12" s="38">
        <f t="shared" si="0"/>
        <v>0.9</v>
      </c>
      <c r="D12" s="39">
        <f>D13</f>
        <v>0.9</v>
      </c>
      <c r="E12" s="39"/>
      <c r="F12" s="39"/>
      <c r="G12" s="39"/>
      <c r="H12" s="39"/>
    </row>
    <row r="13" ht="20.1" customHeight="1" spans="1:8">
      <c r="A13" s="40" t="s">
        <v>361</v>
      </c>
      <c r="B13" s="41" t="s">
        <v>362</v>
      </c>
      <c r="C13" s="38">
        <f t="shared" si="0"/>
        <v>0.9</v>
      </c>
      <c r="D13" s="39">
        <f>D14</f>
        <v>0.9</v>
      </c>
      <c r="E13" s="39"/>
      <c r="F13" s="39"/>
      <c r="G13" s="39"/>
      <c r="H13" s="39"/>
    </row>
    <row r="14" ht="20.1" customHeight="1" spans="1:8">
      <c r="A14" s="40" t="s">
        <v>363</v>
      </c>
      <c r="B14" s="41" t="s">
        <v>364</v>
      </c>
      <c r="C14" s="38">
        <f t="shared" si="0"/>
        <v>0.9</v>
      </c>
      <c r="D14" s="42">
        <v>0.9</v>
      </c>
      <c r="E14" s="42"/>
      <c r="F14" s="43"/>
      <c r="G14" s="43"/>
      <c r="H14" s="43"/>
    </row>
    <row r="15" ht="20.1" customHeight="1" spans="1:8">
      <c r="A15" s="40" t="s">
        <v>365</v>
      </c>
      <c r="B15" s="41" t="s">
        <v>366</v>
      </c>
      <c r="C15" s="38">
        <f t="shared" si="0"/>
        <v>28.94</v>
      </c>
      <c r="D15" s="42">
        <f>D16</f>
        <v>28.94</v>
      </c>
      <c r="E15" s="42"/>
      <c r="F15" s="43"/>
      <c r="G15" s="43"/>
      <c r="H15" s="43"/>
    </row>
    <row r="16" ht="20.1" customHeight="1" spans="1:8">
      <c r="A16" s="40" t="s">
        <v>367</v>
      </c>
      <c r="B16" s="41" t="s">
        <v>368</v>
      </c>
      <c r="C16" s="38">
        <f t="shared" si="0"/>
        <v>28.94</v>
      </c>
      <c r="D16" s="42">
        <f>D17</f>
        <v>28.94</v>
      </c>
      <c r="E16" s="42"/>
      <c r="F16" s="43"/>
      <c r="G16" s="43"/>
      <c r="H16" s="43"/>
    </row>
    <row r="17" ht="20.1" customHeight="1" spans="1:9">
      <c r="A17" s="40" t="s">
        <v>369</v>
      </c>
      <c r="B17" s="41" t="s">
        <v>370</v>
      </c>
      <c r="C17" s="38">
        <f t="shared" si="0"/>
        <v>28.94</v>
      </c>
      <c r="D17" s="42">
        <v>28.94</v>
      </c>
      <c r="E17" s="42"/>
      <c r="F17" s="43"/>
      <c r="G17" s="43"/>
      <c r="H17" s="43"/>
      <c r="I17" s="30"/>
    </row>
    <row r="18" ht="20.1" customHeight="1" spans="1:8">
      <c r="A18" s="40" t="s">
        <v>371</v>
      </c>
      <c r="B18" s="41" t="s">
        <v>372</v>
      </c>
      <c r="C18" s="38">
        <f t="shared" si="0"/>
        <v>208.29</v>
      </c>
      <c r="D18" s="42">
        <f>D19+D21+D23+D27+D29+D31</f>
        <v>208.29</v>
      </c>
      <c r="E18" s="42"/>
      <c r="F18" s="43"/>
      <c r="G18" s="43"/>
      <c r="H18" s="43"/>
    </row>
    <row r="19" ht="20.1" customHeight="1" spans="1:8">
      <c r="A19" s="40" t="s">
        <v>373</v>
      </c>
      <c r="B19" s="41" t="s">
        <v>374</v>
      </c>
      <c r="C19" s="38">
        <f t="shared" si="0"/>
        <v>41.54</v>
      </c>
      <c r="D19" s="42">
        <f>D20</f>
        <v>41.54</v>
      </c>
      <c r="E19" s="42"/>
      <c r="F19" s="43"/>
      <c r="G19" s="43"/>
      <c r="H19" s="44"/>
    </row>
    <row r="20" ht="20.1" customHeight="1" spans="1:8">
      <c r="A20" s="40" t="s">
        <v>375</v>
      </c>
      <c r="B20" s="41" t="s">
        <v>376</v>
      </c>
      <c r="C20" s="38">
        <f t="shared" si="0"/>
        <v>41.54</v>
      </c>
      <c r="D20" s="42">
        <v>41.54</v>
      </c>
      <c r="E20" s="42"/>
      <c r="F20" s="43"/>
      <c r="G20" s="43"/>
      <c r="H20" s="44"/>
    </row>
    <row r="21" ht="20.1" customHeight="1" spans="1:8">
      <c r="A21" s="40" t="s">
        <v>377</v>
      </c>
      <c r="B21" s="41" t="s">
        <v>378</v>
      </c>
      <c r="C21" s="38">
        <f t="shared" si="0"/>
        <v>26.2</v>
      </c>
      <c r="D21" s="42">
        <f>D22</f>
        <v>26.2</v>
      </c>
      <c r="E21" s="42"/>
      <c r="F21" s="43"/>
      <c r="G21" s="43"/>
      <c r="H21" s="44"/>
    </row>
    <row r="22" ht="20.1" customHeight="1" spans="1:8">
      <c r="A22" s="40" t="s">
        <v>379</v>
      </c>
      <c r="B22" s="41" t="s">
        <v>380</v>
      </c>
      <c r="C22" s="38">
        <f t="shared" si="0"/>
        <v>26.2</v>
      </c>
      <c r="D22" s="42">
        <v>26.2</v>
      </c>
      <c r="E22" s="42"/>
      <c r="F22" s="43"/>
      <c r="G22" s="43"/>
      <c r="H22" s="44"/>
    </row>
    <row r="23" ht="20.1" customHeight="1" spans="1:8">
      <c r="A23" s="40" t="s">
        <v>381</v>
      </c>
      <c r="B23" s="41" t="s">
        <v>382</v>
      </c>
      <c r="C23" s="38">
        <f t="shared" si="0"/>
        <v>106.5</v>
      </c>
      <c r="D23" s="42">
        <f>D24+D25+D26</f>
        <v>106.5</v>
      </c>
      <c r="E23" s="42"/>
      <c r="F23" s="43"/>
      <c r="G23" s="43"/>
      <c r="H23" s="44"/>
    </row>
    <row r="24" ht="20.1" customHeight="1" spans="1:8">
      <c r="A24" s="40" t="s">
        <v>383</v>
      </c>
      <c r="B24" s="41" t="s">
        <v>384</v>
      </c>
      <c r="C24" s="38">
        <f t="shared" si="0"/>
        <v>48.33</v>
      </c>
      <c r="D24" s="42">
        <v>48.33</v>
      </c>
      <c r="E24" s="42"/>
      <c r="F24" s="43"/>
      <c r="G24" s="43"/>
      <c r="H24" s="44"/>
    </row>
    <row r="25" ht="20.1" customHeight="1" spans="1:8">
      <c r="A25" s="40" t="s">
        <v>385</v>
      </c>
      <c r="B25" s="41" t="s">
        <v>386</v>
      </c>
      <c r="C25" s="38">
        <f t="shared" si="0"/>
        <v>24.17</v>
      </c>
      <c r="D25" s="42">
        <v>24.17</v>
      </c>
      <c r="E25" s="42"/>
      <c r="F25" s="43"/>
      <c r="G25" s="43"/>
      <c r="H25" s="44"/>
    </row>
    <row r="26" ht="20.1" customHeight="1" spans="1:8">
      <c r="A26" s="40" t="s">
        <v>387</v>
      </c>
      <c r="B26" s="41" t="s">
        <v>388</v>
      </c>
      <c r="C26" s="38">
        <f t="shared" si="0"/>
        <v>34</v>
      </c>
      <c r="D26" s="42">
        <v>34</v>
      </c>
      <c r="E26" s="42"/>
      <c r="F26" s="43"/>
      <c r="G26" s="43"/>
      <c r="H26" s="44"/>
    </row>
    <row r="27" ht="20.1" customHeight="1" spans="1:8">
      <c r="A27" s="40" t="s">
        <v>390</v>
      </c>
      <c r="B27" s="41" t="s">
        <v>391</v>
      </c>
      <c r="C27" s="38">
        <f t="shared" si="0"/>
        <v>4.75</v>
      </c>
      <c r="D27" s="42">
        <f>D28</f>
        <v>4.75</v>
      </c>
      <c r="E27" s="42"/>
      <c r="F27" s="43"/>
      <c r="G27" s="43"/>
      <c r="H27" s="44"/>
    </row>
    <row r="28" ht="20.1" customHeight="1" spans="1:8">
      <c r="A28" s="40" t="s">
        <v>392</v>
      </c>
      <c r="B28" s="41" t="s">
        <v>393</v>
      </c>
      <c r="C28" s="38">
        <f t="shared" si="0"/>
        <v>4.75</v>
      </c>
      <c r="D28" s="42">
        <v>4.75</v>
      </c>
      <c r="E28" s="42"/>
      <c r="F28" s="43"/>
      <c r="G28" s="43"/>
      <c r="H28" s="44"/>
    </row>
    <row r="29" ht="20.1" customHeight="1" spans="1:8">
      <c r="A29" s="40" t="s">
        <v>394</v>
      </c>
      <c r="B29" s="41" t="s">
        <v>395</v>
      </c>
      <c r="C29" s="38">
        <f t="shared" si="0"/>
        <v>26.85</v>
      </c>
      <c r="D29" s="42">
        <f>D30</f>
        <v>26.85</v>
      </c>
      <c r="E29" s="42"/>
      <c r="F29" s="43"/>
      <c r="G29" s="43"/>
      <c r="H29" s="44"/>
    </row>
    <row r="30" ht="20.1" customHeight="1" spans="1:8">
      <c r="A30" s="40" t="s">
        <v>396</v>
      </c>
      <c r="B30" s="41" t="s">
        <v>355</v>
      </c>
      <c r="C30" s="38">
        <f t="shared" si="0"/>
        <v>26.85</v>
      </c>
      <c r="D30" s="42">
        <v>26.85</v>
      </c>
      <c r="E30" s="42"/>
      <c r="F30" s="43"/>
      <c r="G30" s="43"/>
      <c r="H30" s="44"/>
    </row>
    <row r="31" ht="20.1" customHeight="1" spans="1:8">
      <c r="A31" s="40" t="s">
        <v>397</v>
      </c>
      <c r="B31" s="41" t="s">
        <v>398</v>
      </c>
      <c r="C31" s="38">
        <f t="shared" si="0"/>
        <v>2.45</v>
      </c>
      <c r="D31" s="42">
        <f>D32</f>
        <v>2.45</v>
      </c>
      <c r="E31" s="42"/>
      <c r="F31" s="43"/>
      <c r="G31" s="43"/>
      <c r="H31" s="44"/>
    </row>
    <row r="32" ht="20.1" customHeight="1" spans="1:8">
      <c r="A32" s="40" t="s">
        <v>399</v>
      </c>
      <c r="B32" s="41" t="s">
        <v>400</v>
      </c>
      <c r="C32" s="38">
        <f t="shared" si="0"/>
        <v>2.45</v>
      </c>
      <c r="D32" s="42">
        <v>2.45</v>
      </c>
      <c r="E32" s="42"/>
      <c r="F32" s="43"/>
      <c r="G32" s="43"/>
      <c r="H32" s="44"/>
    </row>
    <row r="33" ht="20.1" customHeight="1" spans="1:8">
      <c r="A33" s="40" t="s">
        <v>401</v>
      </c>
      <c r="B33" s="41" t="s">
        <v>402</v>
      </c>
      <c r="C33" s="38">
        <f t="shared" si="0"/>
        <v>38.09</v>
      </c>
      <c r="D33" s="42">
        <f>D34</f>
        <v>38.09</v>
      </c>
      <c r="E33" s="42"/>
      <c r="F33" s="43"/>
      <c r="G33" s="43"/>
      <c r="H33" s="44"/>
    </row>
    <row r="34" ht="20.1" customHeight="1" spans="1:8">
      <c r="A34" s="40" t="s">
        <v>403</v>
      </c>
      <c r="B34" s="41" t="s">
        <v>404</v>
      </c>
      <c r="C34" s="38">
        <f t="shared" si="0"/>
        <v>38.09</v>
      </c>
      <c r="D34" s="42">
        <f>D35+D36</f>
        <v>38.09</v>
      </c>
      <c r="E34" s="42"/>
      <c r="F34" s="43"/>
      <c r="G34" s="43"/>
      <c r="H34" s="44"/>
    </row>
    <row r="35" ht="20.1" customHeight="1" spans="1:8">
      <c r="A35" s="40" t="s">
        <v>405</v>
      </c>
      <c r="B35" s="41" t="s">
        <v>406</v>
      </c>
      <c r="C35" s="38">
        <f t="shared" si="0"/>
        <v>23.88</v>
      </c>
      <c r="D35" s="42">
        <v>23.88</v>
      </c>
      <c r="E35" s="42"/>
      <c r="F35" s="43"/>
      <c r="G35" s="43"/>
      <c r="H35" s="44"/>
    </row>
    <row r="36" ht="20.1" customHeight="1" spans="1:8">
      <c r="A36" s="40" t="s">
        <v>407</v>
      </c>
      <c r="B36" s="41" t="s">
        <v>408</v>
      </c>
      <c r="C36" s="38">
        <f t="shared" si="0"/>
        <v>14.21</v>
      </c>
      <c r="D36" s="42">
        <v>14.21</v>
      </c>
      <c r="E36" s="42"/>
      <c r="F36" s="43"/>
      <c r="G36" s="43"/>
      <c r="H36" s="44"/>
    </row>
    <row r="37" ht="20.1" customHeight="1" spans="1:8">
      <c r="A37" s="40" t="s">
        <v>409</v>
      </c>
      <c r="B37" s="41" t="s">
        <v>410</v>
      </c>
      <c r="C37" s="38">
        <f t="shared" si="0"/>
        <v>20</v>
      </c>
      <c r="D37" s="42">
        <f>D38</f>
        <v>20</v>
      </c>
      <c r="E37" s="42"/>
      <c r="F37" s="43"/>
      <c r="G37" s="43"/>
      <c r="H37" s="44"/>
    </row>
    <row r="38" ht="20.1" customHeight="1" spans="1:8">
      <c r="A38" s="40" t="s">
        <v>411</v>
      </c>
      <c r="B38" s="41" t="s">
        <v>412</v>
      </c>
      <c r="C38" s="38">
        <f t="shared" si="0"/>
        <v>20</v>
      </c>
      <c r="D38" s="42">
        <f>D39</f>
        <v>20</v>
      </c>
      <c r="E38" s="42"/>
      <c r="F38" s="43"/>
      <c r="G38" s="43"/>
      <c r="H38" s="44"/>
    </row>
    <row r="39" ht="20.1" customHeight="1" spans="1:8">
      <c r="A39" s="40" t="s">
        <v>413</v>
      </c>
      <c r="B39" s="41" t="s">
        <v>414</v>
      </c>
      <c r="C39" s="38">
        <f t="shared" si="0"/>
        <v>20</v>
      </c>
      <c r="D39" s="42">
        <v>20</v>
      </c>
      <c r="E39" s="42"/>
      <c r="F39" s="43"/>
      <c r="G39" s="43"/>
      <c r="H39" s="44"/>
    </row>
    <row r="40" ht="20.1" customHeight="1" spans="1:8">
      <c r="A40" s="40" t="s">
        <v>415</v>
      </c>
      <c r="B40" s="41" t="s">
        <v>416</v>
      </c>
      <c r="C40" s="38">
        <f t="shared" si="0"/>
        <v>236</v>
      </c>
      <c r="D40" s="42">
        <f>D41+D43</f>
        <v>236</v>
      </c>
      <c r="E40" s="42"/>
      <c r="F40" s="43"/>
      <c r="G40" s="43"/>
      <c r="H40" s="44"/>
    </row>
    <row r="41" ht="20.1" customHeight="1" spans="1:8">
      <c r="A41" s="40" t="s">
        <v>417</v>
      </c>
      <c r="B41" s="41" t="s">
        <v>418</v>
      </c>
      <c r="C41" s="38">
        <f t="shared" si="0"/>
        <v>93.64</v>
      </c>
      <c r="D41" s="42">
        <f>D42</f>
        <v>93.64</v>
      </c>
      <c r="E41" s="42"/>
      <c r="F41" s="43"/>
      <c r="G41" s="43"/>
      <c r="H41" s="44"/>
    </row>
    <row r="42" ht="20.1" customHeight="1" spans="1:8">
      <c r="A42" s="40" t="s">
        <v>419</v>
      </c>
      <c r="B42" s="41" t="s">
        <v>355</v>
      </c>
      <c r="C42" s="38">
        <f t="shared" si="0"/>
        <v>93.64</v>
      </c>
      <c r="D42" s="42">
        <v>93.64</v>
      </c>
      <c r="E42" s="42"/>
      <c r="F42" s="43"/>
      <c r="G42" s="43"/>
      <c r="H42" s="44"/>
    </row>
    <row r="43" ht="20.1" customHeight="1" spans="1:8">
      <c r="A43" s="40" t="s">
        <v>420</v>
      </c>
      <c r="B43" s="41" t="s">
        <v>421</v>
      </c>
      <c r="C43" s="38">
        <f t="shared" si="0"/>
        <v>142.36</v>
      </c>
      <c r="D43" s="42">
        <f>D44</f>
        <v>142.36</v>
      </c>
      <c r="E43" s="42"/>
      <c r="F43" s="43"/>
      <c r="G43" s="43"/>
      <c r="H43" s="44"/>
    </row>
    <row r="44" ht="20.1" customHeight="1" spans="1:8">
      <c r="A44" s="40" t="s">
        <v>422</v>
      </c>
      <c r="B44" s="41" t="s">
        <v>423</v>
      </c>
      <c r="C44" s="38">
        <f t="shared" si="0"/>
        <v>142.36</v>
      </c>
      <c r="D44" s="42">
        <v>142.36</v>
      </c>
      <c r="E44" s="42"/>
      <c r="F44" s="43"/>
      <c r="G44" s="43"/>
      <c r="H44" s="44"/>
    </row>
    <row r="45" ht="20.1" customHeight="1" spans="1:8">
      <c r="A45" s="40" t="s">
        <v>424</v>
      </c>
      <c r="B45" s="41" t="s">
        <v>425</v>
      </c>
      <c r="C45" s="38">
        <f t="shared" si="0"/>
        <v>36.54</v>
      </c>
      <c r="D45" s="42">
        <f>D46</f>
        <v>36.54</v>
      </c>
      <c r="E45" s="42"/>
      <c r="F45" s="43"/>
      <c r="G45" s="43"/>
      <c r="H45" s="44"/>
    </row>
    <row r="46" ht="20.1" customHeight="1" spans="1:8">
      <c r="A46" s="40" t="s">
        <v>426</v>
      </c>
      <c r="B46" s="41" t="s">
        <v>427</v>
      </c>
      <c r="C46" s="38">
        <f t="shared" si="0"/>
        <v>36.54</v>
      </c>
      <c r="D46" s="42">
        <f>D47</f>
        <v>36.54</v>
      </c>
      <c r="E46" s="42"/>
      <c r="F46" s="43"/>
      <c r="G46" s="43"/>
      <c r="H46" s="44"/>
    </row>
    <row r="47" ht="20.1" customHeight="1" spans="1:8">
      <c r="A47" s="40" t="s">
        <v>428</v>
      </c>
      <c r="B47" s="41" t="s">
        <v>429</v>
      </c>
      <c r="C47" s="38">
        <f t="shared" si="0"/>
        <v>36.54</v>
      </c>
      <c r="D47" s="42">
        <v>36.54</v>
      </c>
      <c r="E47" s="42"/>
      <c r="F47" s="43"/>
      <c r="G47" s="43"/>
      <c r="H47" s="44"/>
    </row>
    <row r="48" customHeight="1" spans="1:9">
      <c r="A48" s="30"/>
      <c r="B48" s="30"/>
      <c r="C48" s="30"/>
      <c r="D48" s="30"/>
      <c r="E48" s="30"/>
      <c r="F48" s="30"/>
      <c r="G48" s="30"/>
      <c r="I48" s="30"/>
    </row>
    <row r="49" customHeight="1" spans="2:8">
      <c r="B49" s="30"/>
      <c r="F49" s="30"/>
      <c r="G49" s="30"/>
      <c r="H49" s="30"/>
    </row>
    <row r="50" customHeight="1" spans="1:7">
      <c r="A50" s="30"/>
      <c r="B50" s="30"/>
      <c r="F50" s="30"/>
      <c r="G50" s="30"/>
    </row>
    <row r="51" customHeight="1" spans="2:6">
      <c r="B51" s="30"/>
      <c r="F51" s="30"/>
    </row>
    <row r="52" customHeight="1" spans="1:8">
      <c r="A52" s="30"/>
      <c r="B52" s="30"/>
      <c r="H52" s="30"/>
    </row>
    <row r="53" customHeight="1" spans="1:5">
      <c r="A53" s="30"/>
      <c r="B53" s="30"/>
      <c r="E53" s="30"/>
    </row>
    <row r="54" customHeight="1" spans="3:6">
      <c r="C54" s="30"/>
      <c r="F54" s="30"/>
    </row>
    <row r="55" customHeight="1" spans="2:2">
      <c r="B55" s="30"/>
    </row>
    <row r="56" customHeight="1" spans="2:2">
      <c r="B56" s="30"/>
    </row>
    <row r="57" customHeight="1" spans="7:7">
      <c r="G57" s="30"/>
    </row>
    <row r="58" customHeight="1" spans="2:2">
      <c r="B58" s="30"/>
    </row>
    <row r="59" customHeight="1" spans="3:7">
      <c r="C59" s="30"/>
      <c r="G59" s="30"/>
    </row>
  </sheetData>
  <mergeCells count="2">
    <mergeCell ref="A6:B6"/>
    <mergeCell ref="A2:H3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9政府采购明细表</vt:lpstr>
      <vt:lpstr>10部门整体绩效目标表</vt:lpstr>
      <vt:lpstr>11项目绩效目标表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2025-02-06T02:12:43Z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33755E74061546769B5E1B7502D427AB_12</vt:lpwstr>
  </property>
  <property fmtid="{D5CDD505-2E9C-101B-9397-08002B2CF9AE}" pid="3" name="KSOProductBuildVer">
    <vt:lpwstr>2052-12.1.0.19770</vt:lpwstr>
  </property>
</Properties>
</file>